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pluk_va.KSP\Desktop\письма на подпись (отработаны)\2025\29.05.2025\1. Заключение КСП на отчет об исп. КБ за 2024 год\"/>
    </mc:Choice>
  </mc:AlternateContent>
  <bookViews>
    <workbookView xWindow="-105" yWindow="-105" windowWidth="23250" windowHeight="12570" activeTab="1"/>
  </bookViews>
  <sheets>
    <sheet name="Приложение 1" sheetId="6" r:id="rId1"/>
    <sheet name="Приложение 2" sheetId="5" r:id="rId2"/>
  </sheets>
  <definedNames>
    <definedName name="_xlnm._FilterDatabase" localSheetId="1" hidden="1">'Приложение 2'!$A$8:$V$53</definedName>
    <definedName name="_xlnm.Print_Titles" localSheetId="1">'Приложение 2'!$4:$8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10" i="6" l="1"/>
  <c r="AB10" i="6"/>
  <c r="AA10" i="6"/>
  <c r="Z10" i="6"/>
  <c r="Y10" i="6"/>
  <c r="X10" i="6"/>
  <c r="AC9" i="6"/>
  <c r="AB9" i="6"/>
  <c r="AA9" i="6"/>
  <c r="Z9" i="6"/>
  <c r="Y9" i="6"/>
  <c r="X9" i="6"/>
  <c r="X12" i="6"/>
  <c r="Y12" i="6"/>
  <c r="Z12" i="6"/>
  <c r="AA12" i="6"/>
  <c r="AB12" i="6"/>
  <c r="AC12" i="6"/>
  <c r="X13" i="6"/>
  <c r="Y13" i="6"/>
  <c r="Z13" i="6"/>
  <c r="AA13" i="6"/>
  <c r="AB13" i="6"/>
  <c r="AC13" i="6"/>
  <c r="X14" i="6"/>
  <c r="Y14" i="6"/>
  <c r="Z14" i="6"/>
  <c r="AA14" i="6"/>
  <c r="AB14" i="6"/>
  <c r="AC14" i="6"/>
  <c r="X15" i="6"/>
  <c r="Y15" i="6"/>
  <c r="Z15" i="6"/>
  <c r="AA15" i="6"/>
  <c r="AB15" i="6"/>
  <c r="AC15" i="6"/>
  <c r="X16" i="6"/>
  <c r="Y16" i="6"/>
  <c r="Z16" i="6"/>
  <c r="AA16" i="6"/>
  <c r="AB16" i="6"/>
  <c r="AC16" i="6"/>
  <c r="X17" i="6"/>
  <c r="Y17" i="6"/>
  <c r="Z17" i="6"/>
  <c r="AA17" i="6"/>
  <c r="AB17" i="6"/>
  <c r="AC17" i="6"/>
  <c r="X18" i="6"/>
  <c r="Y18" i="6"/>
  <c r="Z18" i="6"/>
  <c r="AA18" i="6"/>
  <c r="AB18" i="6"/>
  <c r="AC18" i="6"/>
  <c r="X19" i="6"/>
  <c r="Y19" i="6"/>
  <c r="Z19" i="6"/>
  <c r="AA19" i="6"/>
  <c r="AB19" i="6"/>
  <c r="AC19" i="6"/>
  <c r="X20" i="6"/>
  <c r="Y20" i="6"/>
  <c r="Z20" i="6"/>
  <c r="AA20" i="6"/>
  <c r="AB20" i="6"/>
  <c r="AC20" i="6"/>
  <c r="X21" i="6"/>
  <c r="Y21" i="6"/>
  <c r="Z21" i="6"/>
  <c r="AA21" i="6"/>
  <c r="AB21" i="6"/>
  <c r="AC21" i="6"/>
  <c r="X22" i="6"/>
  <c r="Y22" i="6"/>
  <c r="Z22" i="6"/>
  <c r="AA22" i="6"/>
  <c r="AB22" i="6"/>
  <c r="AC22" i="6"/>
  <c r="AC11" i="6"/>
  <c r="AB11" i="6"/>
  <c r="Z11" i="6"/>
  <c r="AA11" i="6"/>
  <c r="Y11" i="6"/>
  <c r="X11" i="6"/>
  <c r="V10" i="6"/>
  <c r="W10" i="6"/>
  <c r="V11" i="6"/>
  <c r="W11" i="6"/>
  <c r="V12" i="6"/>
  <c r="W12" i="6"/>
  <c r="V13" i="6"/>
  <c r="W13" i="6"/>
  <c r="V14" i="6"/>
  <c r="W14" i="6"/>
  <c r="V15" i="6"/>
  <c r="W15" i="6"/>
  <c r="V16" i="6"/>
  <c r="W16" i="6"/>
  <c r="V17" i="6"/>
  <c r="W17" i="6"/>
  <c r="V18" i="6"/>
  <c r="W18" i="6"/>
  <c r="V19" i="6"/>
  <c r="W19" i="6"/>
  <c r="V20" i="6"/>
  <c r="W20" i="6"/>
  <c r="V21" i="6"/>
  <c r="W21" i="6"/>
  <c r="V22" i="6"/>
  <c r="W22" i="6"/>
  <c r="W9" i="6" l="1"/>
  <c r="V9" i="6"/>
  <c r="U23" i="6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9" i="5"/>
  <c r="O9" i="6"/>
  <c r="O23" i="6" s="1"/>
  <c r="M9" i="6"/>
  <c r="E11" i="6"/>
  <c r="T23" i="6"/>
  <c r="R23" i="6"/>
  <c r="P23" i="6"/>
  <c r="N23" i="6"/>
  <c r="L23" i="6"/>
  <c r="J23" i="6"/>
  <c r="H23" i="6"/>
  <c r="F23" i="6"/>
  <c r="D23" i="6"/>
  <c r="C23" i="6"/>
  <c r="S22" i="6"/>
  <c r="Q22" i="6"/>
  <c r="O22" i="6"/>
  <c r="M22" i="6"/>
  <c r="K22" i="6"/>
  <c r="I22" i="6"/>
  <c r="G22" i="6"/>
  <c r="E22" i="6"/>
  <c r="S21" i="6"/>
  <c r="Q21" i="6"/>
  <c r="O21" i="6"/>
  <c r="M21" i="6"/>
  <c r="K21" i="6"/>
  <c r="I21" i="6"/>
  <c r="G21" i="6"/>
  <c r="E21" i="6"/>
  <c r="S20" i="6"/>
  <c r="Q20" i="6"/>
  <c r="O20" i="6"/>
  <c r="M20" i="6"/>
  <c r="K20" i="6"/>
  <c r="I20" i="6"/>
  <c r="G20" i="6"/>
  <c r="E20" i="6"/>
  <c r="S19" i="6"/>
  <c r="Q19" i="6"/>
  <c r="O19" i="6"/>
  <c r="M19" i="6"/>
  <c r="K19" i="6"/>
  <c r="I19" i="6"/>
  <c r="G19" i="6"/>
  <c r="E19" i="6"/>
  <c r="S18" i="6"/>
  <c r="Q18" i="6"/>
  <c r="O18" i="6"/>
  <c r="M18" i="6"/>
  <c r="K18" i="6"/>
  <c r="I18" i="6"/>
  <c r="G18" i="6"/>
  <c r="E18" i="6"/>
  <c r="S17" i="6"/>
  <c r="Q17" i="6"/>
  <c r="O17" i="6"/>
  <c r="M17" i="6"/>
  <c r="K17" i="6"/>
  <c r="I17" i="6"/>
  <c r="G17" i="6"/>
  <c r="E17" i="6"/>
  <c r="S16" i="6"/>
  <c r="Q16" i="6"/>
  <c r="O16" i="6"/>
  <c r="M16" i="6"/>
  <c r="K16" i="6"/>
  <c r="I16" i="6"/>
  <c r="G16" i="6"/>
  <c r="E16" i="6"/>
  <c r="S15" i="6"/>
  <c r="Q15" i="6"/>
  <c r="O15" i="6"/>
  <c r="M15" i="6"/>
  <c r="K15" i="6"/>
  <c r="I15" i="6"/>
  <c r="G15" i="6"/>
  <c r="E15" i="6"/>
  <c r="S14" i="6"/>
  <c r="Q14" i="6"/>
  <c r="O14" i="6"/>
  <c r="M14" i="6"/>
  <c r="K14" i="6"/>
  <c r="I14" i="6"/>
  <c r="G14" i="6"/>
  <c r="E14" i="6"/>
  <c r="S13" i="6"/>
  <c r="Q13" i="6"/>
  <c r="O13" i="6"/>
  <c r="M13" i="6"/>
  <c r="K13" i="6"/>
  <c r="I13" i="6"/>
  <c r="G13" i="6"/>
  <c r="E13" i="6"/>
  <c r="S12" i="6"/>
  <c r="Q12" i="6"/>
  <c r="O12" i="6"/>
  <c r="M12" i="6"/>
  <c r="K12" i="6"/>
  <c r="I12" i="6"/>
  <c r="G12" i="6"/>
  <c r="E12" i="6"/>
  <c r="S11" i="6"/>
  <c r="Q11" i="6"/>
  <c r="O11" i="6"/>
  <c r="M11" i="6"/>
  <c r="K11" i="6"/>
  <c r="I11" i="6"/>
  <c r="G11" i="6"/>
  <c r="S10" i="6"/>
  <c r="Q10" i="6"/>
  <c r="O10" i="6"/>
  <c r="M10" i="6"/>
  <c r="K10" i="6"/>
  <c r="I10" i="6"/>
  <c r="G10" i="6"/>
  <c r="E10" i="6"/>
  <c r="S9" i="6"/>
  <c r="Q9" i="6"/>
  <c r="K9" i="6"/>
  <c r="I9" i="6"/>
  <c r="G9" i="6"/>
  <c r="E9" i="6"/>
  <c r="Q23" i="6" l="1"/>
  <c r="I23" i="6"/>
  <c r="S23" i="6"/>
  <c r="G23" i="6"/>
  <c r="V23" i="6"/>
  <c r="X23" i="6"/>
  <c r="Z23" i="6"/>
  <c r="Y23" i="6"/>
  <c r="AA23" i="6"/>
  <c r="AC23" i="6"/>
  <c r="AB23" i="6"/>
  <c r="K23" i="6"/>
  <c r="W23" i="6"/>
  <c r="E23" i="6"/>
  <c r="Z11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C52" i="5"/>
  <c r="AC9" i="5"/>
  <c r="P31" i="5"/>
  <c r="R31" i="5"/>
  <c r="U53" i="5"/>
  <c r="Y9" i="5"/>
  <c r="W10" i="5"/>
  <c r="X10" i="5"/>
  <c r="Y10" i="5"/>
  <c r="Z10" i="5"/>
  <c r="AA10" i="5"/>
  <c r="AB10" i="5"/>
  <c r="AD10" i="5"/>
  <c r="W11" i="5"/>
  <c r="X11" i="5"/>
  <c r="Y11" i="5"/>
  <c r="AA11" i="5"/>
  <c r="AB11" i="5"/>
  <c r="AD11" i="5"/>
  <c r="W12" i="5"/>
  <c r="X12" i="5"/>
  <c r="Y12" i="5"/>
  <c r="Z12" i="5"/>
  <c r="AA12" i="5"/>
  <c r="AB12" i="5"/>
  <c r="AD12" i="5"/>
  <c r="W13" i="5"/>
  <c r="X13" i="5"/>
  <c r="Y13" i="5"/>
  <c r="Z13" i="5"/>
  <c r="AA13" i="5"/>
  <c r="AB13" i="5"/>
  <c r="AD13" i="5"/>
  <c r="W14" i="5"/>
  <c r="X14" i="5"/>
  <c r="Y14" i="5"/>
  <c r="Z14" i="5"/>
  <c r="AA14" i="5"/>
  <c r="AB14" i="5"/>
  <c r="AD14" i="5"/>
  <c r="W15" i="5"/>
  <c r="X15" i="5"/>
  <c r="Y15" i="5"/>
  <c r="Z15" i="5"/>
  <c r="AA15" i="5"/>
  <c r="AB15" i="5"/>
  <c r="AD15" i="5"/>
  <c r="W16" i="5"/>
  <c r="X16" i="5"/>
  <c r="Y16" i="5"/>
  <c r="Z16" i="5"/>
  <c r="AA16" i="5"/>
  <c r="AB16" i="5"/>
  <c r="AD16" i="5"/>
  <c r="W17" i="5"/>
  <c r="X17" i="5"/>
  <c r="Y17" i="5"/>
  <c r="Z17" i="5"/>
  <c r="AA17" i="5"/>
  <c r="AB17" i="5"/>
  <c r="AD17" i="5"/>
  <c r="W18" i="5"/>
  <c r="X18" i="5"/>
  <c r="Y18" i="5"/>
  <c r="Z18" i="5"/>
  <c r="AA18" i="5"/>
  <c r="AB18" i="5"/>
  <c r="AD18" i="5"/>
  <c r="W19" i="5"/>
  <c r="X19" i="5"/>
  <c r="Y19" i="5"/>
  <c r="Z19" i="5"/>
  <c r="AA19" i="5"/>
  <c r="AB19" i="5"/>
  <c r="AD19" i="5"/>
  <c r="W20" i="5"/>
  <c r="X20" i="5"/>
  <c r="Y20" i="5"/>
  <c r="Z20" i="5"/>
  <c r="AA20" i="5"/>
  <c r="AB20" i="5"/>
  <c r="AD20" i="5"/>
  <c r="W21" i="5"/>
  <c r="X21" i="5"/>
  <c r="Y21" i="5"/>
  <c r="Z21" i="5"/>
  <c r="AA21" i="5"/>
  <c r="AB21" i="5"/>
  <c r="AD21" i="5"/>
  <c r="W22" i="5"/>
  <c r="X22" i="5"/>
  <c r="Y22" i="5"/>
  <c r="Z22" i="5"/>
  <c r="AA22" i="5"/>
  <c r="AB22" i="5"/>
  <c r="AD22" i="5"/>
  <c r="W23" i="5"/>
  <c r="X23" i="5"/>
  <c r="Y23" i="5"/>
  <c r="Z23" i="5"/>
  <c r="AA23" i="5"/>
  <c r="AB23" i="5"/>
  <c r="AD23" i="5"/>
  <c r="W24" i="5"/>
  <c r="X24" i="5"/>
  <c r="Y24" i="5"/>
  <c r="Z24" i="5"/>
  <c r="AA24" i="5"/>
  <c r="AB24" i="5"/>
  <c r="AD24" i="5"/>
  <c r="W25" i="5"/>
  <c r="X25" i="5"/>
  <c r="Y25" i="5"/>
  <c r="Z25" i="5"/>
  <c r="AA25" i="5"/>
  <c r="AB25" i="5"/>
  <c r="AD25" i="5"/>
  <c r="W26" i="5"/>
  <c r="X26" i="5"/>
  <c r="Y26" i="5"/>
  <c r="Z26" i="5"/>
  <c r="AA26" i="5"/>
  <c r="AB26" i="5"/>
  <c r="AD26" i="5"/>
  <c r="W27" i="5"/>
  <c r="X27" i="5"/>
  <c r="Y27" i="5"/>
  <c r="Z27" i="5"/>
  <c r="AA27" i="5"/>
  <c r="AB27" i="5"/>
  <c r="AD27" i="5"/>
  <c r="W28" i="5"/>
  <c r="X28" i="5"/>
  <c r="Y28" i="5"/>
  <c r="Z28" i="5"/>
  <c r="AA28" i="5"/>
  <c r="AB28" i="5"/>
  <c r="AD28" i="5"/>
  <c r="W29" i="5"/>
  <c r="X29" i="5"/>
  <c r="Y29" i="5"/>
  <c r="Z29" i="5"/>
  <c r="AA29" i="5"/>
  <c r="AB29" i="5"/>
  <c r="AD29" i="5"/>
  <c r="W30" i="5"/>
  <c r="X30" i="5"/>
  <c r="Y30" i="5"/>
  <c r="Z30" i="5"/>
  <c r="AA30" i="5"/>
  <c r="AB30" i="5"/>
  <c r="AD30" i="5"/>
  <c r="W32" i="5"/>
  <c r="X32" i="5"/>
  <c r="Y32" i="5"/>
  <c r="Z32" i="5"/>
  <c r="AA32" i="5"/>
  <c r="AB32" i="5"/>
  <c r="AD32" i="5"/>
  <c r="W33" i="5"/>
  <c r="X33" i="5"/>
  <c r="Y33" i="5"/>
  <c r="Z33" i="5"/>
  <c r="AA33" i="5"/>
  <c r="AB33" i="5"/>
  <c r="AD33" i="5"/>
  <c r="W34" i="5"/>
  <c r="X34" i="5"/>
  <c r="Y34" i="5"/>
  <c r="Z34" i="5"/>
  <c r="AA34" i="5"/>
  <c r="AB34" i="5"/>
  <c r="AD34" i="5"/>
  <c r="W35" i="5"/>
  <c r="X35" i="5"/>
  <c r="Y35" i="5"/>
  <c r="Z35" i="5"/>
  <c r="AA35" i="5"/>
  <c r="AB35" i="5"/>
  <c r="AD35" i="5"/>
  <c r="W36" i="5"/>
  <c r="X36" i="5"/>
  <c r="Y36" i="5"/>
  <c r="Z36" i="5"/>
  <c r="AA36" i="5"/>
  <c r="AB36" i="5"/>
  <c r="AD36" i="5"/>
  <c r="W37" i="5"/>
  <c r="X37" i="5"/>
  <c r="Y37" i="5"/>
  <c r="Z37" i="5"/>
  <c r="AA37" i="5"/>
  <c r="AB37" i="5"/>
  <c r="AD37" i="5"/>
  <c r="W38" i="5"/>
  <c r="X38" i="5"/>
  <c r="Y38" i="5"/>
  <c r="Z38" i="5"/>
  <c r="AA38" i="5"/>
  <c r="AB38" i="5"/>
  <c r="AD38" i="5"/>
  <c r="W39" i="5"/>
  <c r="X39" i="5"/>
  <c r="Y39" i="5"/>
  <c r="Z39" i="5"/>
  <c r="AA39" i="5"/>
  <c r="AB39" i="5"/>
  <c r="AD39" i="5"/>
  <c r="W40" i="5"/>
  <c r="X40" i="5"/>
  <c r="Y40" i="5"/>
  <c r="Z40" i="5"/>
  <c r="AA40" i="5"/>
  <c r="AB40" i="5"/>
  <c r="AD40" i="5"/>
  <c r="W41" i="5"/>
  <c r="X41" i="5"/>
  <c r="Y41" i="5"/>
  <c r="Z41" i="5"/>
  <c r="AA41" i="5"/>
  <c r="AB41" i="5"/>
  <c r="AD41" i="5"/>
  <c r="W42" i="5"/>
  <c r="X42" i="5"/>
  <c r="Y42" i="5"/>
  <c r="Z42" i="5"/>
  <c r="AA42" i="5"/>
  <c r="AB42" i="5"/>
  <c r="AD42" i="5"/>
  <c r="W43" i="5"/>
  <c r="X43" i="5"/>
  <c r="Y43" i="5"/>
  <c r="Z43" i="5"/>
  <c r="AA43" i="5"/>
  <c r="AB43" i="5"/>
  <c r="AD43" i="5"/>
  <c r="W44" i="5"/>
  <c r="X44" i="5"/>
  <c r="Y44" i="5"/>
  <c r="Z44" i="5"/>
  <c r="AA44" i="5"/>
  <c r="AB44" i="5"/>
  <c r="AD44" i="5"/>
  <c r="W45" i="5"/>
  <c r="X45" i="5"/>
  <c r="Y45" i="5"/>
  <c r="Z45" i="5"/>
  <c r="AA45" i="5"/>
  <c r="AB45" i="5"/>
  <c r="AD45" i="5"/>
  <c r="W46" i="5"/>
  <c r="X46" i="5"/>
  <c r="Y46" i="5"/>
  <c r="Z46" i="5"/>
  <c r="AA46" i="5"/>
  <c r="AB46" i="5"/>
  <c r="AD46" i="5"/>
  <c r="W47" i="5"/>
  <c r="X47" i="5"/>
  <c r="Y47" i="5"/>
  <c r="Z47" i="5"/>
  <c r="AA47" i="5"/>
  <c r="AB47" i="5"/>
  <c r="AD47" i="5"/>
  <c r="W48" i="5"/>
  <c r="X48" i="5"/>
  <c r="Y48" i="5"/>
  <c r="Z48" i="5"/>
  <c r="AA48" i="5"/>
  <c r="AB48" i="5"/>
  <c r="AD48" i="5"/>
  <c r="W49" i="5"/>
  <c r="X49" i="5"/>
  <c r="Y49" i="5"/>
  <c r="Z49" i="5"/>
  <c r="AA49" i="5"/>
  <c r="AB49" i="5"/>
  <c r="AD49" i="5"/>
  <c r="W50" i="5"/>
  <c r="X50" i="5"/>
  <c r="Y50" i="5"/>
  <c r="Z50" i="5"/>
  <c r="AA50" i="5"/>
  <c r="AB50" i="5"/>
  <c r="AD50" i="5"/>
  <c r="W51" i="5"/>
  <c r="X51" i="5"/>
  <c r="Y51" i="5"/>
  <c r="Z51" i="5"/>
  <c r="AA51" i="5"/>
  <c r="AB51" i="5"/>
  <c r="AD51" i="5"/>
  <c r="W52" i="5"/>
  <c r="X52" i="5"/>
  <c r="Y52" i="5"/>
  <c r="Z52" i="5"/>
  <c r="AA52" i="5"/>
  <c r="AB52" i="5"/>
  <c r="AD52" i="5"/>
  <c r="AD9" i="5"/>
  <c r="AB9" i="5"/>
  <c r="AA9" i="5"/>
  <c r="Z9" i="5"/>
  <c r="X9" i="5"/>
  <c r="W9" i="5"/>
  <c r="V53" i="5" l="1"/>
  <c r="T10" i="5" l="1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9" i="5"/>
  <c r="Q53" i="5" l="1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K53" i="5" l="1"/>
  <c r="D53" i="5" l="1"/>
  <c r="AC53" i="5" s="1"/>
  <c r="G53" i="5"/>
  <c r="I53" i="5"/>
  <c r="M53" i="5"/>
  <c r="N53" i="5" s="1"/>
  <c r="O53" i="5"/>
  <c r="R53" i="5" s="1"/>
  <c r="S53" i="5"/>
  <c r="AD53" i="5" s="1"/>
  <c r="E53" i="5"/>
  <c r="J52" i="5"/>
  <c r="H52" i="5"/>
  <c r="Y53" i="5" l="1"/>
  <c r="Z53" i="5"/>
  <c r="W53" i="5"/>
  <c r="AA53" i="5"/>
  <c r="AB53" i="5"/>
  <c r="X53" i="5"/>
  <c r="F52" i="5"/>
  <c r="L52" i="5" l="1"/>
  <c r="T53" i="5" l="1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9" i="5"/>
  <c r="P10" i="5" l="1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9" i="5"/>
  <c r="P53" i="5" l="1"/>
  <c r="L51" i="5"/>
  <c r="J51" i="5"/>
  <c r="H51" i="5"/>
  <c r="F51" i="5"/>
  <c r="L10" i="5" l="1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9" i="5"/>
  <c r="L53" i="5" l="1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53" i="5" l="1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9" i="5"/>
  <c r="H53" i="5" l="1"/>
  <c r="F53" i="5"/>
</calcChain>
</file>

<file path=xl/sharedStrings.xml><?xml version="1.0" encoding="utf-8"?>
<sst xmlns="http://schemas.openxmlformats.org/spreadsheetml/2006/main" count="149" uniqueCount="106">
  <si>
    <t>Наименование</t>
  </si>
  <si>
    <t>Уполномоченный по правам человека в Приморском крае</t>
  </si>
  <si>
    <t>Уполномоченный по защите прав предпринимателей в Приморском крае</t>
  </si>
  <si>
    <t>Уполномоченный по правам ребенка в Приморском крае</t>
  </si>
  <si>
    <t>Правительство Приморского края</t>
  </si>
  <si>
    <t>Министерство финансов Приморского края</t>
  </si>
  <si>
    <t>Законодательное Собрание Приморского края</t>
  </si>
  <si>
    <t>Министерство транспорта и дорожного хозяйства Приморского края</t>
  </si>
  <si>
    <t>Министерство цифрового развития и связи Приморского края</t>
  </si>
  <si>
    <t>Министерство сельского хозяйства Приморского края</t>
  </si>
  <si>
    <t>Министерство образования Приморского края</t>
  </si>
  <si>
    <t>Министерство труда и социальной политики Приморского края</t>
  </si>
  <si>
    <t>Министерство здравоохранения Приморского края</t>
  </si>
  <si>
    <t>Контрольно-счетная палата Приморского края</t>
  </si>
  <si>
    <t>Министерство физической культуры и спорта Приморского края</t>
  </si>
  <si>
    <t>Департамент записи актов гражданского состояния Приморского края</t>
  </si>
  <si>
    <t>Избирательная комиссия Приморского края</t>
  </si>
  <si>
    <t>Министерство жилищно-коммунального хозяйства Приморского края</t>
  </si>
  <si>
    <t>Министерство по делам гражданской обороны, защиты от чрезвычайных ситуаций и ликвидации последствий стихийных бедствий Приморского края</t>
  </si>
  <si>
    <t>Агентство по тарифам Приморского края</t>
  </si>
  <si>
    <t>Департамент информационной политики Приморского края</t>
  </si>
  <si>
    <t>Инспекция регионального строительного надзора и контроля в области долевого строительства Приморского края</t>
  </si>
  <si>
    <t>Министерство строительства Приморского края</t>
  </si>
  <si>
    <t>Государственная ветеринарная инспекция Приморского края</t>
  </si>
  <si>
    <t>Министерство государственного финансового контроля Приморского края</t>
  </si>
  <si>
    <t>Министерство имущественных и земельных отношений Приморского края</t>
  </si>
  <si>
    <t>Министерство экономического развития Приморского края</t>
  </si>
  <si>
    <t>Департамент по координации правоохранительной деятельности, исполнения административного законодательства и обеспечения деятельности мировых судей Приморского края</t>
  </si>
  <si>
    <t>Департамент внутренней политики Приморского края</t>
  </si>
  <si>
    <t>Агентство международного сотрудничества Приморского края</t>
  </si>
  <si>
    <t>Государственная жилищная инспекция Приморского края</t>
  </si>
  <si>
    <t>Министерство по регулированию контрактной системы в сфере закупок Приморского края</t>
  </si>
  <si>
    <t>Департамент по защите государственной тайны, информационной безопасности и мобилизационной подготовки Приморского края</t>
  </si>
  <si>
    <t>Агентство проектного управления Приморского края</t>
  </si>
  <si>
    <t>Инспекция по охране объектов культурного наследия Приморского края</t>
  </si>
  <si>
    <t>Министерство культуры и архивного дела Приморского края</t>
  </si>
  <si>
    <t>Министерство промышленности и торговли Приморского края</t>
  </si>
  <si>
    <t>Государственная инспекция по надзору за техническим состоянием и эксплуатацией самоходных машин и других видов техники, аттракционов Приморского края</t>
  </si>
  <si>
    <t>Вед-во</t>
  </si>
  <si>
    <t>Отклонение</t>
  </si>
  <si>
    <t>ВСЕГО РАСХОДЫ</t>
  </si>
  <si>
    <t>№ п/п</t>
  </si>
  <si>
    <t>Министерство профессионального образования и занятости населения Приморского края</t>
  </si>
  <si>
    <t>Отклонения</t>
  </si>
  <si>
    <t>Министерство энергетики и газоснабжения Приморского края</t>
  </si>
  <si>
    <t>Агентство по гидротехническим сооружениям, мелиорации и гидрологии Приморского края</t>
  </si>
  <si>
    <t>Министерство лесного хозяйства, охраны окружающей среды, животного мира и природных ресурсов Приморского края</t>
  </si>
  <si>
    <t>Министерство архитектуры и градостроительной политики Приморского края</t>
  </si>
  <si>
    <t>Закон от 24.04.2024 № 548-КЗ</t>
  </si>
  <si>
    <t>Агентство по делам молодежи Приморского края</t>
  </si>
  <si>
    <t>Министерство туризма Приморского края</t>
  </si>
  <si>
    <t>Закон от 26.06.2024 № 584-КЗ</t>
  </si>
  <si>
    <t>Закон от 24.07.2024 № 613-КЗ</t>
  </si>
  <si>
    <t>искл</t>
  </si>
  <si>
    <t>Закон от 03.10.2024 № 655-КЗ</t>
  </si>
  <si>
    <t>Закон от 27.11.2024 № 670-КЗ</t>
  </si>
  <si>
    <t>Закон от 18.12.2024 № 687-КЗ</t>
  </si>
  <si>
    <t>Закон от 28.02.2024 № 522-КЗ</t>
  </si>
  <si>
    <t>Неисполненные назначения</t>
  </si>
  <si>
    <t>% исп.</t>
  </si>
  <si>
    <t xml:space="preserve">сумма </t>
  </si>
  <si>
    <t>%</t>
  </si>
  <si>
    <t>к первоначальной редакции</t>
  </si>
  <si>
    <t>к действующей редакции</t>
  </si>
  <si>
    <t>Отклонение уточненных бюджетных назначений от законодательно установленнных</t>
  </si>
  <si>
    <t>Справочно:</t>
  </si>
  <si>
    <t xml:space="preserve">Уточненные бюджетные назначения </t>
  </si>
  <si>
    <t>Первоначальная редакция</t>
  </si>
  <si>
    <t xml:space="preserve">Исполнено </t>
  </si>
  <si>
    <t>Согласно отчету об исполнении краевого бюджета за 2024 год</t>
  </si>
  <si>
    <t xml:space="preserve">Процентное исполнение бюджетных назначений за 2024 год </t>
  </si>
  <si>
    <t>Раздел</t>
  </si>
  <si>
    <t>Закон 26.06.2024 № 584-КЗ</t>
  </si>
  <si>
    <t>Законопроект от 25.11.2024</t>
  </si>
  <si>
    <t>ОБЩЕГОСУДАРСТВЕННЫЕ ВОПРОСЫ</t>
  </si>
  <si>
    <t>01</t>
  </si>
  <si>
    <t>НАЦИОНАЛЬНАЯ ОБОРОНА</t>
  </si>
  <si>
    <t>02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</si>
  <si>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</si>
  <si>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</si>
  <si>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</si>
  <si>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</si>
  <si>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</si>
  <si>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</si>
  <si>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</si>
  <si>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</si>
  <si>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</si>
  <si>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</si>
  <si>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КУЛЬТУРА, КИНЕМАТОГРАФИЯ</t>
  </si>
  <si>
    <t>08</t>
  </si>
  <si>
    <t>ЗДРАВООХРАНЕНИЕ</t>
  </si>
  <si>
    <t>09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</si>
  <si>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</si>
  <si>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</si>
  <si>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</si>
  <si>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</si>
  <si>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</si>
  <si>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Всего расходов</t>
  </si>
  <si>
    <t>Законопроект от 03.10.2024 № 655-КЗ</t>
  </si>
  <si>
    <t>Первоначальная редация</t>
  </si>
  <si>
    <t>Закон от 31.05.2024  № 563-КЗ (БЕЗ ИЗМЕНЕНИЙ)</t>
  </si>
  <si>
    <t>Приложение 1</t>
  </si>
  <si>
    <t>(тыс. рублей)</t>
  </si>
  <si>
    <t>Анализ корректировок бюджетных назначений по разделам бюджетной классификации расходов краевого бюджета на 2024 год с указанием итогов исполнения на 01.01.2025</t>
  </si>
  <si>
    <t>Закон Приморского края от 22.12.2023 № 495-КЗ "О краевом бюджете на 2024 год и плановый период 2025 и 2026 годов"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</si>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</sst>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0">
    <xf numFmtId="0" fontId="0" fillId="0" borderId="0" xfId="0"/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/>
    <xf numFmtId="4" fontId="2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/>
    <xf numFmtId="4" fontId="3" fillId="0" borderId="1" xfId="0" applyNumberFormat="1" applyFont="1" applyBorder="1"/>
    <xf numFmtId="0" fontId="2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4" fontId="6" fillId="0" borderId="1" xfId="0" applyNumberFormat="1" applyFont="1" applyFill="1" applyBorder="1"/>
    <xf numFmtId="4" fontId="2" fillId="0" borderId="0" xfId="0" applyNumberFormat="1" applyFont="1" applyFill="1" applyAlignment="1">
      <alignment vertical="top"/>
    </xf>
    <xf numFmtId="4" fontId="2" fillId="0" borderId="0" xfId="0" applyNumberFormat="1" applyFont="1" applyFill="1"/>
    <xf numFmtId="4" fontId="2" fillId="0" borderId="0" xfId="0" applyNumberFormat="1" applyFont="1" applyFill="1" applyBorder="1"/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/>
    <xf numFmtId="4" fontId="7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/>
    </xf>
    <xf numFmtId="4" fontId="1" fillId="0" borderId="1" xfId="0" applyNumberFormat="1" applyFont="1" applyBorder="1"/>
    <xf numFmtId="0" fontId="2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49" fontId="2" fillId="0" borderId="3" xfId="0" applyNumberFormat="1" applyFont="1" applyBorder="1" applyAlignment="1">
      <alignment horizontal="center"/>
    </xf>
    <xf numFmtId="43" fontId="1" fillId="0" borderId="1" xfId="1" applyFont="1" applyBorder="1"/>
    <xf numFmtId="4" fontId="11" fillId="0" borderId="1" xfId="0" applyNumberFormat="1" applyFont="1" applyBorder="1" applyAlignment="1">
      <alignment horizontal="right" vertical="center" wrapText="1"/>
    </xf>
    <xf numFmtId="4" fontId="2" fillId="0" borderId="10" xfId="0" applyNumberFormat="1" applyFont="1" applyBorder="1"/>
    <xf numFmtId="4" fontId="0" fillId="0" borderId="1" xfId="0" applyNumberFormat="1" applyBorder="1"/>
    <xf numFmtId="0" fontId="6" fillId="0" borderId="1" xfId="0" applyFont="1" applyBorder="1"/>
    <xf numFmtId="4" fontId="6" fillId="0" borderId="1" xfId="0" applyNumberFormat="1" applyFont="1" applyBorder="1"/>
    <xf numFmtId="4" fontId="6" fillId="0" borderId="11" xfId="0" applyNumberFormat="1" applyFont="1" applyBorder="1"/>
    <xf numFmtId="4" fontId="2" fillId="0" borderId="0" xfId="0" applyNumberFormat="1" applyFont="1"/>
    <xf numFmtId="2" fontId="2" fillId="0" borderId="0" xfId="0" applyNumberFormat="1" applyFont="1"/>
    <xf numFmtId="0" fontId="12" fillId="0" borderId="0" xfId="0" applyFont="1"/>
    <xf numFmtId="43" fontId="2" fillId="0" borderId="0" xfId="1" applyFont="1" applyAlignment="1">
      <alignment horizont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/>
    <xf numFmtId="4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" fontId="1" fillId="0" borderId="1" xfId="0" applyNumberFormat="1" applyFont="1" applyFill="1" applyBorder="1"/>
    <xf numFmtId="0" fontId="13" fillId="0" borderId="0" xfId="0" applyFont="1" applyAlignment="1">
      <alignment horizontal="right"/>
    </xf>
    <xf numFmtId="0" fontId="14" fillId="0" borderId="0" xfId="0" applyFont="1" applyAlignment="1">
      <alignment horizontal="center" wrapText="1"/>
    </xf>
    <xf numFmtId="0" fontId="5" fillId="0" borderId="4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/>
    </xf>
    <xf numFmtId="0" fontId="8" fillId="0" borderId="9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7"/>
  <sheetViews>
    <sheetView zoomScale="65" zoomScaleNormal="65" workbookViewId="0">
      <pane xSplit="2" ySplit="8" topLeftCell="L9" activePane="bottomRight" state="frozen"/>
      <selection pane="topRight" activeCell="C1" sqref="C1"/>
      <selection pane="bottomLeft" activeCell="A3" sqref="A3"/>
      <selection pane="bottomRight" activeCell="C5" sqref="C5:S7"/>
    </sheetView>
  </sheetViews>
  <sheetFormatPr defaultColWidth="9.140625" defaultRowHeight="15" x14ac:dyDescent="0.25"/>
  <cols>
    <col min="1" max="1" width="30.7109375" style="36" customWidth="1"/>
    <col min="2" max="2" width="4.5703125" style="36" customWidth="1"/>
    <col min="3" max="3" width="16" style="46" customWidth="1"/>
    <col min="4" max="4" width="17" style="36" customWidth="1"/>
    <col min="5" max="5" width="14.5703125" style="36" customWidth="1"/>
    <col min="6" max="6" width="15.5703125" style="36" customWidth="1"/>
    <col min="7" max="7" width="13.42578125" style="36" customWidth="1"/>
    <col min="8" max="8" width="16.28515625" style="36" customWidth="1"/>
    <col min="9" max="9" width="13.140625" style="36" customWidth="1"/>
    <col min="10" max="10" width="16.42578125" style="16" customWidth="1"/>
    <col min="11" max="11" width="14.85546875" style="36" customWidth="1"/>
    <col min="12" max="13" width="15.140625" style="36" customWidth="1"/>
    <col min="14" max="14" width="16.140625" style="36" customWidth="1"/>
    <col min="15" max="15" width="14" style="36" customWidth="1"/>
    <col min="16" max="16" width="15.28515625" style="46" customWidth="1"/>
    <col min="17" max="17" width="13.28515625" style="46" customWidth="1"/>
    <col min="18" max="18" width="15.42578125" style="36" customWidth="1"/>
    <col min="19" max="19" width="16.85546875" style="36" customWidth="1"/>
    <col min="20" max="20" width="16.140625" style="36" customWidth="1"/>
    <col min="21" max="21" width="14.85546875" style="36" customWidth="1"/>
    <col min="22" max="22" width="16.28515625" style="36" customWidth="1"/>
    <col min="23" max="23" width="9.140625" style="46"/>
    <col min="24" max="24" width="14.7109375" style="46" customWidth="1"/>
    <col min="25" max="25" width="9.140625" style="46"/>
    <col min="26" max="26" width="13" style="46" customWidth="1"/>
    <col min="27" max="27" width="9.140625" style="46"/>
    <col min="28" max="28" width="12.7109375" style="46" customWidth="1"/>
    <col min="29" max="29" width="12.42578125" style="46" customWidth="1"/>
    <col min="30" max="16384" width="9.140625" style="36"/>
  </cols>
  <sheetData>
    <row r="1" spans="1:30" ht="18.75" x14ac:dyDescent="0.3">
      <c r="H1" s="46"/>
      <c r="J1" s="36"/>
      <c r="P1" s="36"/>
      <c r="Q1" s="36"/>
      <c r="R1" s="46"/>
      <c r="S1" s="46"/>
      <c r="W1" s="36"/>
      <c r="X1" s="36"/>
      <c r="Y1" s="36"/>
      <c r="Z1" s="36"/>
      <c r="AA1" s="36"/>
      <c r="AB1" s="57" t="s">
        <v>101</v>
      </c>
      <c r="AC1" s="57"/>
    </row>
    <row r="2" spans="1:30" ht="13.9" x14ac:dyDescent="0.25">
      <c r="H2" s="46"/>
      <c r="J2" s="36"/>
      <c r="P2" s="55"/>
      <c r="Q2" s="55"/>
      <c r="R2" s="46"/>
      <c r="S2" s="46"/>
      <c r="W2" s="36"/>
      <c r="X2" s="36"/>
      <c r="Y2" s="36"/>
      <c r="Z2" s="36"/>
      <c r="AA2" s="36"/>
      <c r="AB2" s="36"/>
      <c r="AC2" s="36"/>
    </row>
    <row r="3" spans="1:30" ht="18.75" customHeight="1" x14ac:dyDescent="0.3">
      <c r="C3" s="58" t="s">
        <v>103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36"/>
      <c r="Y3" s="36"/>
      <c r="Z3" s="36"/>
      <c r="AA3" s="36"/>
      <c r="AB3" s="36"/>
      <c r="AC3" s="36"/>
    </row>
    <row r="4" spans="1:30" ht="15.75" x14ac:dyDescent="0.25">
      <c r="A4" s="59" t="s">
        <v>102</v>
      </c>
      <c r="B4" s="59"/>
      <c r="J4" s="36"/>
      <c r="P4" s="36"/>
      <c r="Q4" s="36"/>
      <c r="R4" s="46"/>
      <c r="S4" s="46"/>
      <c r="W4" s="36"/>
      <c r="X4" s="36"/>
      <c r="Y4" s="36"/>
      <c r="Z4" s="36"/>
      <c r="AA4" s="36"/>
      <c r="AB4" s="36"/>
      <c r="AC4" s="36"/>
    </row>
    <row r="5" spans="1:30" ht="15" customHeight="1" x14ac:dyDescent="0.25">
      <c r="A5" s="60" t="s">
        <v>0</v>
      </c>
      <c r="B5" s="60" t="s">
        <v>71</v>
      </c>
      <c r="C5" s="69" t="s">
        <v>104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8" t="s">
        <v>69</v>
      </c>
      <c r="U5" s="68"/>
      <c r="V5" s="68"/>
      <c r="W5" s="68"/>
      <c r="X5" s="67" t="s">
        <v>65</v>
      </c>
      <c r="Y5" s="67"/>
      <c r="Z5" s="67"/>
      <c r="AA5" s="67"/>
      <c r="AB5" s="67"/>
      <c r="AC5" s="67"/>
    </row>
    <row r="6" spans="1:30" ht="39.75" customHeight="1" x14ac:dyDescent="0.25">
      <c r="A6" s="60"/>
      <c r="B6" s="60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8"/>
      <c r="U6" s="68"/>
      <c r="V6" s="68"/>
      <c r="W6" s="68"/>
      <c r="X6" s="61" t="s">
        <v>64</v>
      </c>
      <c r="Y6" s="62"/>
      <c r="Z6" s="62"/>
      <c r="AA6" s="62"/>
      <c r="AB6" s="63" t="s">
        <v>70</v>
      </c>
      <c r="AC6" s="64"/>
    </row>
    <row r="7" spans="1:30" s="33" customFormat="1" ht="38.25" customHeight="1" x14ac:dyDescent="0.25">
      <c r="A7" s="60"/>
      <c r="B7" s="60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8"/>
      <c r="U7" s="68"/>
      <c r="V7" s="68"/>
      <c r="W7" s="68"/>
      <c r="X7" s="61" t="s">
        <v>62</v>
      </c>
      <c r="Y7" s="62"/>
      <c r="Z7" s="61" t="s">
        <v>63</v>
      </c>
      <c r="AA7" s="62"/>
      <c r="AB7" s="65"/>
      <c r="AC7" s="66"/>
    </row>
    <row r="8" spans="1:30" ht="60" x14ac:dyDescent="0.25">
      <c r="A8" s="60"/>
      <c r="B8" s="60"/>
      <c r="C8" s="34" t="s">
        <v>99</v>
      </c>
      <c r="D8" s="35" t="s">
        <v>57</v>
      </c>
      <c r="E8" s="35" t="s">
        <v>39</v>
      </c>
      <c r="F8" s="35" t="s">
        <v>48</v>
      </c>
      <c r="G8" s="34" t="s">
        <v>39</v>
      </c>
      <c r="H8" s="35" t="s">
        <v>100</v>
      </c>
      <c r="I8" s="34" t="s">
        <v>39</v>
      </c>
      <c r="J8" s="35" t="s">
        <v>72</v>
      </c>
      <c r="K8" s="35" t="s">
        <v>39</v>
      </c>
      <c r="L8" s="35" t="s">
        <v>52</v>
      </c>
      <c r="M8" s="35" t="s">
        <v>39</v>
      </c>
      <c r="N8" s="35" t="s">
        <v>98</v>
      </c>
      <c r="O8" s="1" t="s">
        <v>43</v>
      </c>
      <c r="P8" s="35" t="s">
        <v>73</v>
      </c>
      <c r="Q8" s="34" t="s">
        <v>39</v>
      </c>
      <c r="R8" s="35" t="s">
        <v>56</v>
      </c>
      <c r="S8" s="34" t="s">
        <v>39</v>
      </c>
      <c r="T8" s="31" t="s">
        <v>66</v>
      </c>
      <c r="U8" s="31" t="s">
        <v>68</v>
      </c>
      <c r="V8" s="50" t="s">
        <v>58</v>
      </c>
      <c r="W8" s="52" t="s">
        <v>59</v>
      </c>
      <c r="X8" s="53" t="s">
        <v>60</v>
      </c>
      <c r="Y8" s="53" t="s">
        <v>61</v>
      </c>
      <c r="Z8" s="53" t="s">
        <v>60</v>
      </c>
      <c r="AA8" s="53" t="s">
        <v>61</v>
      </c>
      <c r="AB8" s="54" t="s">
        <v>62</v>
      </c>
      <c r="AC8" s="54" t="s">
        <v>63</v>
      </c>
      <c r="AD8" s="51"/>
    </row>
    <row r="9" spans="1:30" ht="30" x14ac:dyDescent="0.25">
      <c r="A9" s="37" t="s">
        <v>74</v>
      </c>
      <c r="B9" s="38" t="s">
        <v>75</v>
      </c>
      <c r="C9" s="39">
        <v>10426484.16127</v>
      </c>
      <c r="D9" s="39">
        <v>11056275.33127</v>
      </c>
      <c r="E9" s="14">
        <f>D9-C9</f>
        <v>629791.16999999993</v>
      </c>
      <c r="F9" s="14">
        <v>11082250.33368</v>
      </c>
      <c r="G9" s="14">
        <f>F9-D9</f>
        <v>25975.00241000019</v>
      </c>
      <c r="H9" s="14">
        <v>11082250.33368</v>
      </c>
      <c r="I9" s="14">
        <f>H9-F9</f>
        <v>0</v>
      </c>
      <c r="J9" s="14">
        <v>11298809.74</v>
      </c>
      <c r="K9" s="14">
        <f>J9-H9</f>
        <v>216559.40632000007</v>
      </c>
      <c r="L9" s="40">
        <v>11274929.01499</v>
      </c>
      <c r="M9" s="41">
        <f t="shared" ref="M9:M22" si="0">L9-J9</f>
        <v>-23880.725010000169</v>
      </c>
      <c r="N9" s="39">
        <v>11449873.369889999</v>
      </c>
      <c r="O9" s="14">
        <f>N9-L9</f>
        <v>174944.35489999875</v>
      </c>
      <c r="P9" s="14">
        <v>12724692.333479999</v>
      </c>
      <c r="Q9" s="14">
        <f>P9-N9</f>
        <v>1274818.9635899998</v>
      </c>
      <c r="R9" s="42">
        <v>16132120.09557</v>
      </c>
      <c r="S9" s="14">
        <f>R9-P9</f>
        <v>3407427.7620900013</v>
      </c>
      <c r="T9" s="30">
        <v>9722068.9149400052</v>
      </c>
      <c r="U9" s="14">
        <v>9429160.22848</v>
      </c>
      <c r="V9" s="14">
        <f>T9-U9</f>
        <v>292908.68646000512</v>
      </c>
      <c r="W9" s="14">
        <f>U9/T9*100</f>
        <v>96.987177430825554</v>
      </c>
      <c r="X9" s="14">
        <f t="shared" ref="X9:X10" si="1">T9-C9</f>
        <v>-704415.24632999487</v>
      </c>
      <c r="Y9" s="14">
        <f t="shared" ref="Y9:Y10" si="2">T9/C9*100</f>
        <v>93.243981044477081</v>
      </c>
      <c r="Z9" s="14">
        <f t="shared" ref="Z9:Z10" si="3">T9-R9</f>
        <v>-6410051.1806299947</v>
      </c>
      <c r="AA9" s="14">
        <f t="shared" ref="AA9:AA10" si="4">T9/R9*100</f>
        <v>60.265289728470087</v>
      </c>
      <c r="AB9" s="14">
        <f t="shared" ref="AB9:AB10" si="5">U9/C9*100</f>
        <v>90.434705339172353</v>
      </c>
      <c r="AC9" s="14">
        <f t="shared" ref="AC9:AC10" si="6">U9/R9*100</f>
        <v>58.449603478152369</v>
      </c>
      <c r="AD9" s="51"/>
    </row>
    <row r="10" spans="1:30" ht="21" customHeight="1" x14ac:dyDescent="0.25">
      <c r="A10" s="37" t="s">
        <v>76</v>
      </c>
      <c r="B10" s="38" t="s">
        <v>77</v>
      </c>
      <c r="C10" s="39">
        <v>43262.9</v>
      </c>
      <c r="D10" s="39">
        <v>43262.9</v>
      </c>
      <c r="E10" s="14">
        <f t="shared" ref="E10:E22" si="7">D10-C10</f>
        <v>0</v>
      </c>
      <c r="F10" s="14">
        <v>43262.9</v>
      </c>
      <c r="G10" s="14">
        <f t="shared" ref="G10:G23" si="8">F10-D10</f>
        <v>0</v>
      </c>
      <c r="H10" s="14">
        <v>43262.9</v>
      </c>
      <c r="I10" s="14">
        <f t="shared" ref="I10:I23" si="9">H10-F10</f>
        <v>0</v>
      </c>
      <c r="J10" s="14">
        <v>43262.9</v>
      </c>
      <c r="K10" s="14">
        <f t="shared" ref="K10:K23" si="10">J10-H10</f>
        <v>0</v>
      </c>
      <c r="L10" s="40">
        <v>43262.9</v>
      </c>
      <c r="M10" s="41">
        <f t="shared" si="0"/>
        <v>0</v>
      </c>
      <c r="N10" s="39">
        <v>264333.5</v>
      </c>
      <c r="O10" s="14">
        <f t="shared" ref="O10:O22" si="11">N10-L10</f>
        <v>221070.6</v>
      </c>
      <c r="P10" s="14">
        <v>800661.15388</v>
      </c>
      <c r="Q10" s="14">
        <f t="shared" ref="Q10:Q22" si="12">P10-N10</f>
        <v>536327.65388</v>
      </c>
      <c r="R10" s="42">
        <v>800661.15388</v>
      </c>
      <c r="S10" s="14">
        <f t="shared" ref="S10:S22" si="13">R10-P10</f>
        <v>0</v>
      </c>
      <c r="T10" s="30">
        <v>2346709.3686000002</v>
      </c>
      <c r="U10" s="14">
        <v>2346709.3685900001</v>
      </c>
      <c r="V10" s="14">
        <f t="shared" ref="V10:V23" si="14">T10-U10</f>
        <v>1.0000076144933701E-5</v>
      </c>
      <c r="W10" s="14">
        <f t="shared" ref="W10:W23" si="15">U10/T10*100</f>
        <v>99.999999999573859</v>
      </c>
      <c r="X10" s="14">
        <f t="shared" si="1"/>
        <v>2303446.4686000003</v>
      </c>
      <c r="Y10" s="14">
        <f t="shared" si="2"/>
        <v>5424.2997316407364</v>
      </c>
      <c r="Z10" s="14">
        <f t="shared" si="3"/>
        <v>1546048.21472</v>
      </c>
      <c r="AA10" s="14">
        <f t="shared" si="4"/>
        <v>293.09644376124135</v>
      </c>
      <c r="AB10" s="14">
        <f t="shared" si="5"/>
        <v>5424.2997316176215</v>
      </c>
      <c r="AC10" s="14">
        <f t="shared" si="6"/>
        <v>293.09644375999238</v>
      </c>
      <c r="AD10" s="51"/>
    </row>
    <row r="11" spans="1:30" ht="60" x14ac:dyDescent="0.25">
      <c r="A11" s="37" t="s">
        <v>78</v>
      </c>
      <c r="B11" s="38" t="s">
        <v>79</v>
      </c>
      <c r="C11" s="39">
        <v>4694654.9328600001</v>
      </c>
      <c r="D11" s="39">
        <v>4247966.2127</v>
      </c>
      <c r="E11" s="14">
        <f>D11-C11</f>
        <v>-446688.72016000003</v>
      </c>
      <c r="F11" s="14">
        <v>4280010.4386999998</v>
      </c>
      <c r="G11" s="14">
        <f t="shared" si="8"/>
        <v>32044.225999999791</v>
      </c>
      <c r="H11" s="14">
        <v>4280010.4386999998</v>
      </c>
      <c r="I11" s="14">
        <f t="shared" si="9"/>
        <v>0</v>
      </c>
      <c r="J11" s="14">
        <v>4357012.03</v>
      </c>
      <c r="K11" s="14">
        <f t="shared" si="10"/>
        <v>77001.591300000437</v>
      </c>
      <c r="L11" s="40">
        <v>4365396.3757299995</v>
      </c>
      <c r="M11" s="41">
        <f t="shared" si="0"/>
        <v>8384.3457299992442</v>
      </c>
      <c r="N11" s="39">
        <v>4385133.2648799997</v>
      </c>
      <c r="O11" s="14">
        <f t="shared" si="11"/>
        <v>19736.889150000177</v>
      </c>
      <c r="P11" s="14">
        <v>4453081.8221199997</v>
      </c>
      <c r="Q11" s="14">
        <f t="shared" si="12"/>
        <v>67948.557239999995</v>
      </c>
      <c r="R11" s="42">
        <v>4356721.2082399996</v>
      </c>
      <c r="S11" s="14">
        <f t="shared" si="13"/>
        <v>-96360.613880000077</v>
      </c>
      <c r="T11" s="30">
        <v>4964531.9409799995</v>
      </c>
      <c r="U11" s="14">
        <v>4950651.7716899998</v>
      </c>
      <c r="V11" s="14">
        <f t="shared" si="14"/>
        <v>13880.169289999641</v>
      </c>
      <c r="W11" s="14">
        <f t="shared" si="15"/>
        <v>99.720413334932445</v>
      </c>
      <c r="X11" s="14">
        <f>T11-C11</f>
        <v>269877.00811999943</v>
      </c>
      <c r="Y11" s="14">
        <f>T11/C11*100</f>
        <v>105.74860159009789</v>
      </c>
      <c r="Z11" s="14">
        <f>T11-R11</f>
        <v>607810.73273999989</v>
      </c>
      <c r="AA11" s="14">
        <f>T11/R11*100</f>
        <v>113.95110459651237</v>
      </c>
      <c r="AB11" s="14">
        <f>U11/C11*100</f>
        <v>105.45294260155657</v>
      </c>
      <c r="AC11" s="14">
        <f>U11/R11*100</f>
        <v>113.63251250336334</v>
      </c>
      <c r="AD11" s="51"/>
    </row>
    <row r="12" spans="1:30" ht="30" x14ac:dyDescent="0.25">
      <c r="A12" s="37" t="s">
        <v>80</v>
      </c>
      <c r="B12" s="38" t="s">
        <v>81</v>
      </c>
      <c r="C12" s="39">
        <v>42326719.060079999</v>
      </c>
      <c r="D12" s="39">
        <v>47170403.651370004</v>
      </c>
      <c r="E12" s="14">
        <f t="shared" si="7"/>
        <v>4843684.5912900046</v>
      </c>
      <c r="F12" s="14">
        <v>47796378.517360002</v>
      </c>
      <c r="G12" s="14">
        <f t="shared" si="8"/>
        <v>625974.86598999798</v>
      </c>
      <c r="H12" s="14">
        <v>47796378.517360002</v>
      </c>
      <c r="I12" s="14">
        <f t="shared" si="9"/>
        <v>0</v>
      </c>
      <c r="J12" s="14">
        <v>48396225.359999999</v>
      </c>
      <c r="K12" s="14">
        <f t="shared" si="10"/>
        <v>599846.8426399976</v>
      </c>
      <c r="L12" s="40">
        <v>48211147.291260004</v>
      </c>
      <c r="M12" s="41">
        <f t="shared" si="0"/>
        <v>-185078.06873999536</v>
      </c>
      <c r="N12" s="39">
        <v>48722927.544040002</v>
      </c>
      <c r="O12" s="14">
        <f t="shared" si="11"/>
        <v>511780.25277999789</v>
      </c>
      <c r="P12" s="14">
        <v>47827779.777489997</v>
      </c>
      <c r="Q12" s="14">
        <f t="shared" si="12"/>
        <v>-895147.76655000448</v>
      </c>
      <c r="R12" s="42">
        <v>47994402.105609998</v>
      </c>
      <c r="S12" s="14">
        <f t="shared" si="13"/>
        <v>166622.32812000066</v>
      </c>
      <c r="T12" s="30">
        <v>48623918.92994</v>
      </c>
      <c r="U12" s="14">
        <v>44974735.968689993</v>
      </c>
      <c r="V12" s="14">
        <f t="shared" si="14"/>
        <v>3649182.9612500072</v>
      </c>
      <c r="W12" s="14">
        <f t="shared" si="15"/>
        <v>92.495086694867297</v>
      </c>
      <c r="X12" s="14">
        <f t="shared" ref="X12:X22" si="16">T12-C12</f>
        <v>6297199.8698600009</v>
      </c>
      <c r="Y12" s="14">
        <f t="shared" ref="Y12:Y23" si="17">T12/C12*100</f>
        <v>114.87759979912815</v>
      </c>
      <c r="Z12" s="14">
        <f t="shared" ref="Z12:Z23" si="18">T12-R12</f>
        <v>629516.82433000207</v>
      </c>
      <c r="AA12" s="14">
        <f t="shared" ref="AA12:AA23" si="19">T12/R12*100</f>
        <v>101.31164635189074</v>
      </c>
      <c r="AB12" s="14">
        <f t="shared" ref="AB12:AB23" si="20">U12/C12*100</f>
        <v>106.25613552718629</v>
      </c>
      <c r="AC12" s="14">
        <f t="shared" ref="AC12:AC23" si="21">U12/R12*100</f>
        <v>93.708295125178694</v>
      </c>
      <c r="AD12" s="51"/>
    </row>
    <row r="13" spans="1:30" ht="45" x14ac:dyDescent="0.25">
      <c r="A13" s="37" t="s">
        <v>82</v>
      </c>
      <c r="B13" s="38" t="s">
        <v>83</v>
      </c>
      <c r="C13" s="39">
        <v>26571560.22301</v>
      </c>
      <c r="D13" s="39">
        <v>27935129.469509996</v>
      </c>
      <c r="E13" s="14">
        <f t="shared" si="7"/>
        <v>1363569.2464999966</v>
      </c>
      <c r="F13" s="14">
        <v>27753998.01881</v>
      </c>
      <c r="G13" s="14">
        <f t="shared" si="8"/>
        <v>-181131.4506999962</v>
      </c>
      <c r="H13" s="14">
        <v>27753998.01881</v>
      </c>
      <c r="I13" s="14">
        <f t="shared" si="9"/>
        <v>0</v>
      </c>
      <c r="J13" s="14">
        <v>28454306.710000001</v>
      </c>
      <c r="K13" s="14">
        <f t="shared" si="10"/>
        <v>700308.69119000062</v>
      </c>
      <c r="L13" s="40">
        <v>28252131.179619998</v>
      </c>
      <c r="M13" s="41">
        <f t="shared" si="0"/>
        <v>-202175.53038000315</v>
      </c>
      <c r="N13" s="39">
        <v>28338660.17526</v>
      </c>
      <c r="O13" s="14">
        <f t="shared" si="11"/>
        <v>86528.995640002191</v>
      </c>
      <c r="P13" s="14">
        <v>30830796.148740001</v>
      </c>
      <c r="Q13" s="14">
        <f t="shared" si="12"/>
        <v>2492135.9734800011</v>
      </c>
      <c r="R13" s="42">
        <v>32915892.299219999</v>
      </c>
      <c r="S13" s="14">
        <f t="shared" si="13"/>
        <v>2085096.1504799984</v>
      </c>
      <c r="T13" s="30">
        <v>33255849.301879998</v>
      </c>
      <c r="U13" s="14">
        <v>31793836.536570001</v>
      </c>
      <c r="V13" s="14">
        <f t="shared" si="14"/>
        <v>1462012.7653099969</v>
      </c>
      <c r="W13" s="14">
        <f t="shared" si="15"/>
        <v>95.603742511464446</v>
      </c>
      <c r="X13" s="14">
        <f t="shared" si="16"/>
        <v>6684289.0788699985</v>
      </c>
      <c r="Y13" s="14">
        <f t="shared" si="17"/>
        <v>125.1558020032322</v>
      </c>
      <c r="Z13" s="14">
        <f t="shared" si="18"/>
        <v>339957.00265999883</v>
      </c>
      <c r="AA13" s="14">
        <f t="shared" si="19"/>
        <v>101.03280506440366</v>
      </c>
      <c r="AB13" s="14">
        <f t="shared" si="20"/>
        <v>119.65363068532837</v>
      </c>
      <c r="AC13" s="14">
        <f t="shared" si="21"/>
        <v>96.591142805882285</v>
      </c>
      <c r="AD13" s="51"/>
    </row>
    <row r="14" spans="1:30" ht="31.5" customHeight="1" x14ac:dyDescent="0.25">
      <c r="A14" s="37" t="s">
        <v>84</v>
      </c>
      <c r="B14" s="38" t="s">
        <v>85</v>
      </c>
      <c r="C14" s="39">
        <v>559375.31738999998</v>
      </c>
      <c r="D14" s="39">
        <v>581182.03938999993</v>
      </c>
      <c r="E14" s="14">
        <f t="shared" si="7"/>
        <v>21806.721999999951</v>
      </c>
      <c r="F14" s="14">
        <v>573408.95339000004</v>
      </c>
      <c r="G14" s="14">
        <f t="shared" si="8"/>
        <v>-7773.0859999998938</v>
      </c>
      <c r="H14" s="14">
        <v>573408.95339000004</v>
      </c>
      <c r="I14" s="14">
        <f t="shared" si="9"/>
        <v>0</v>
      </c>
      <c r="J14" s="14">
        <v>604137.77</v>
      </c>
      <c r="K14" s="14">
        <f t="shared" si="10"/>
        <v>30728.81660999998</v>
      </c>
      <c r="L14" s="40">
        <v>604697.76783000003</v>
      </c>
      <c r="M14" s="41">
        <f t="shared" si="0"/>
        <v>559.99783000000753</v>
      </c>
      <c r="N14" s="39">
        <v>614452.73383000004</v>
      </c>
      <c r="O14" s="14">
        <f t="shared" si="11"/>
        <v>9754.9660000000149</v>
      </c>
      <c r="P14" s="14">
        <v>614745.11624</v>
      </c>
      <c r="Q14" s="14">
        <f t="shared" si="12"/>
        <v>292.38240999996196</v>
      </c>
      <c r="R14" s="42">
        <v>550704.65084000002</v>
      </c>
      <c r="S14" s="14">
        <f t="shared" si="13"/>
        <v>-64040.465399999986</v>
      </c>
      <c r="T14" s="30">
        <v>565439.04511000006</v>
      </c>
      <c r="U14" s="14">
        <v>490233.60645000002</v>
      </c>
      <c r="V14" s="14">
        <f t="shared" si="14"/>
        <v>75205.438660000043</v>
      </c>
      <c r="W14" s="14">
        <f t="shared" si="15"/>
        <v>86.699638217348493</v>
      </c>
      <c r="X14" s="14">
        <f t="shared" si="16"/>
        <v>6063.7277200000826</v>
      </c>
      <c r="Y14" s="14">
        <f t="shared" si="17"/>
        <v>101.08401774827908</v>
      </c>
      <c r="Z14" s="14">
        <f t="shared" si="18"/>
        <v>14734.394270000048</v>
      </c>
      <c r="AA14" s="14">
        <f t="shared" si="19"/>
        <v>102.67555290254502</v>
      </c>
      <c r="AB14" s="14">
        <f t="shared" si="20"/>
        <v>87.639477683318319</v>
      </c>
      <c r="AC14" s="14">
        <f t="shared" si="21"/>
        <v>89.019332904168806</v>
      </c>
      <c r="AD14" s="51"/>
    </row>
    <row r="15" spans="1:30" ht="15.75" x14ac:dyDescent="0.25">
      <c r="A15" s="37" t="s">
        <v>86</v>
      </c>
      <c r="B15" s="38" t="s">
        <v>87</v>
      </c>
      <c r="C15" s="39">
        <v>50888374.646849997</v>
      </c>
      <c r="D15" s="39">
        <v>51535626.83794</v>
      </c>
      <c r="E15" s="14">
        <f t="shared" si="7"/>
        <v>647252.19109000266</v>
      </c>
      <c r="F15" s="14">
        <v>51763613.898660004</v>
      </c>
      <c r="G15" s="14">
        <f t="shared" si="8"/>
        <v>227987.06072000414</v>
      </c>
      <c r="H15" s="14">
        <v>51763613.898660004</v>
      </c>
      <c r="I15" s="14">
        <f t="shared" si="9"/>
        <v>0</v>
      </c>
      <c r="J15" s="14">
        <v>50203737.409999996</v>
      </c>
      <c r="K15" s="14">
        <f t="shared" si="10"/>
        <v>-1559876.4886600077</v>
      </c>
      <c r="L15" s="40">
        <v>50355995.922600001</v>
      </c>
      <c r="M15" s="41">
        <f t="shared" si="0"/>
        <v>152258.51260000467</v>
      </c>
      <c r="N15" s="39">
        <v>50230501.300190002</v>
      </c>
      <c r="O15" s="14">
        <f t="shared" si="11"/>
        <v>-125494.62240999937</v>
      </c>
      <c r="P15" s="14">
        <v>49824958.859999999</v>
      </c>
      <c r="Q15" s="14">
        <f t="shared" si="12"/>
        <v>-405542.44019000232</v>
      </c>
      <c r="R15" s="42">
        <v>49594237.663539998</v>
      </c>
      <c r="S15" s="14">
        <f t="shared" si="13"/>
        <v>-230721.19646000117</v>
      </c>
      <c r="T15" s="30">
        <v>49756790.148909993</v>
      </c>
      <c r="U15" s="14">
        <v>48479117.699969992</v>
      </c>
      <c r="V15" s="14">
        <f t="shared" si="14"/>
        <v>1277672.4489400014</v>
      </c>
      <c r="W15" s="14">
        <f t="shared" si="15"/>
        <v>97.432164645033907</v>
      </c>
      <c r="X15" s="14">
        <f t="shared" si="16"/>
        <v>-1131584.4979400039</v>
      </c>
      <c r="Y15" s="14">
        <f t="shared" si="17"/>
        <v>97.776339869777999</v>
      </c>
      <c r="Z15" s="14">
        <f t="shared" si="18"/>
        <v>162552.48536999524</v>
      </c>
      <c r="AA15" s="14">
        <f t="shared" si="19"/>
        <v>100.32776486347626</v>
      </c>
      <c r="AB15" s="14">
        <f t="shared" si="20"/>
        <v>95.265604445810027</v>
      </c>
      <c r="AC15" s="14">
        <f t="shared" si="21"/>
        <v>97.751513046464666</v>
      </c>
      <c r="AD15" s="51"/>
    </row>
    <row r="16" spans="1:30" ht="30" x14ac:dyDescent="0.25">
      <c r="A16" s="37" t="s">
        <v>88</v>
      </c>
      <c r="B16" s="38" t="s">
        <v>89</v>
      </c>
      <c r="C16" s="39">
        <v>3165163.1753799999</v>
      </c>
      <c r="D16" s="39">
        <v>3286580.2911700001</v>
      </c>
      <c r="E16" s="14">
        <f t="shared" si="7"/>
        <v>121417.11579000019</v>
      </c>
      <c r="F16" s="14">
        <v>3292372.6346700001</v>
      </c>
      <c r="G16" s="14">
        <f t="shared" si="8"/>
        <v>5792.343499999959</v>
      </c>
      <c r="H16" s="14">
        <v>3292372.6346700001</v>
      </c>
      <c r="I16" s="14">
        <f t="shared" si="9"/>
        <v>0</v>
      </c>
      <c r="J16" s="14">
        <v>3189070.82</v>
      </c>
      <c r="K16" s="14">
        <f t="shared" si="10"/>
        <v>-103301.81467000023</v>
      </c>
      <c r="L16" s="40">
        <v>3154117.9060999998</v>
      </c>
      <c r="M16" s="41">
        <f t="shared" si="0"/>
        <v>-34952.913900000043</v>
      </c>
      <c r="N16" s="39">
        <v>3097628.8305600001</v>
      </c>
      <c r="O16" s="14">
        <f t="shared" si="11"/>
        <v>-56489.075539999641</v>
      </c>
      <c r="P16" s="14">
        <v>3075418.63515</v>
      </c>
      <c r="Q16" s="14">
        <f t="shared" si="12"/>
        <v>-22210.19541000016</v>
      </c>
      <c r="R16" s="42">
        <v>3128100.8525</v>
      </c>
      <c r="S16" s="14">
        <f t="shared" si="13"/>
        <v>52682.21735000005</v>
      </c>
      <c r="T16" s="14">
        <v>3121207.0497499998</v>
      </c>
      <c r="U16" s="14">
        <v>3102350.7015200001</v>
      </c>
      <c r="V16" s="14">
        <f t="shared" si="14"/>
        <v>18856.348229999654</v>
      </c>
      <c r="W16" s="14">
        <f t="shared" si="15"/>
        <v>99.395863589648442</v>
      </c>
      <c r="X16" s="14">
        <f t="shared" si="16"/>
        <v>-43956.125630000141</v>
      </c>
      <c r="Y16" s="14">
        <f t="shared" si="17"/>
        <v>98.611252463319758</v>
      </c>
      <c r="Z16" s="14">
        <f t="shared" si="18"/>
        <v>-6893.8027500002645</v>
      </c>
      <c r="AA16" s="14">
        <f t="shared" si="19"/>
        <v>99.779616992064348</v>
      </c>
      <c r="AB16" s="14">
        <f t="shared" si="20"/>
        <v>98.015505982485124</v>
      </c>
      <c r="AC16" s="14">
        <f t="shared" si="21"/>
        <v>99.176811995705947</v>
      </c>
      <c r="AD16" s="51"/>
    </row>
    <row r="17" spans="1:30" ht="15.75" x14ac:dyDescent="0.25">
      <c r="A17" s="37" t="s">
        <v>90</v>
      </c>
      <c r="B17" s="38" t="s">
        <v>91</v>
      </c>
      <c r="C17" s="39">
        <v>18335353.535730001</v>
      </c>
      <c r="D17" s="39">
        <v>19490395.3336</v>
      </c>
      <c r="E17" s="14">
        <f t="shared" si="7"/>
        <v>1155041.797869999</v>
      </c>
      <c r="F17" s="14">
        <v>19282764.69452</v>
      </c>
      <c r="G17" s="14">
        <f t="shared" si="8"/>
        <v>-207630.63907999918</v>
      </c>
      <c r="H17" s="14">
        <v>19282764.69452</v>
      </c>
      <c r="I17" s="14">
        <f t="shared" si="9"/>
        <v>0</v>
      </c>
      <c r="J17" s="14">
        <v>19662392.260000002</v>
      </c>
      <c r="K17" s="14">
        <f t="shared" si="10"/>
        <v>379627.56548000127</v>
      </c>
      <c r="L17" s="40">
        <v>19685392.25505</v>
      </c>
      <c r="M17" s="41">
        <f t="shared" si="0"/>
        <v>22999.995049998164</v>
      </c>
      <c r="N17" s="39">
        <v>20295312.195049997</v>
      </c>
      <c r="O17" s="14">
        <f t="shared" si="11"/>
        <v>609919.93999999762</v>
      </c>
      <c r="P17" s="14">
        <v>19307762.225499999</v>
      </c>
      <c r="Q17" s="14">
        <f t="shared" si="12"/>
        <v>-987549.96954999864</v>
      </c>
      <c r="R17" s="42">
        <v>20378263.71593</v>
      </c>
      <c r="S17" s="14">
        <f t="shared" si="13"/>
        <v>1070501.4904300012</v>
      </c>
      <c r="T17" s="14">
        <v>20975865.350849997</v>
      </c>
      <c r="U17" s="14">
        <v>19958035.125529997</v>
      </c>
      <c r="V17" s="14">
        <f t="shared" si="14"/>
        <v>1017830.2253200002</v>
      </c>
      <c r="W17" s="14">
        <f t="shared" si="15"/>
        <v>95.147612704909193</v>
      </c>
      <c r="X17" s="14">
        <f t="shared" si="16"/>
        <v>2640511.8151199967</v>
      </c>
      <c r="Y17" s="14">
        <f t="shared" si="17"/>
        <v>114.4012048089198</v>
      </c>
      <c r="Z17" s="14">
        <f t="shared" si="18"/>
        <v>597601.6349199973</v>
      </c>
      <c r="AA17" s="14">
        <f t="shared" si="19"/>
        <v>102.93254441718133</v>
      </c>
      <c r="AB17" s="14">
        <f t="shared" si="20"/>
        <v>108.85001528134097</v>
      </c>
      <c r="AC17" s="14">
        <f t="shared" si="21"/>
        <v>97.937858709368342</v>
      </c>
      <c r="AD17" s="51"/>
    </row>
    <row r="18" spans="1:30" ht="15" customHeight="1" x14ac:dyDescent="0.25">
      <c r="A18" s="37" t="s">
        <v>92</v>
      </c>
      <c r="B18" s="38">
        <v>10</v>
      </c>
      <c r="C18" s="39">
        <v>52124810.149400003</v>
      </c>
      <c r="D18" s="39">
        <v>52189416.709370002</v>
      </c>
      <c r="E18" s="14">
        <f t="shared" si="7"/>
        <v>64606.559969998896</v>
      </c>
      <c r="F18" s="14">
        <v>52696274.495099999</v>
      </c>
      <c r="G18" s="14">
        <f t="shared" si="8"/>
        <v>506857.78572999686</v>
      </c>
      <c r="H18" s="14">
        <v>52696274.495099999</v>
      </c>
      <c r="I18" s="14">
        <f t="shared" si="9"/>
        <v>0</v>
      </c>
      <c r="J18" s="14">
        <v>52770523.539999999</v>
      </c>
      <c r="K18" s="14">
        <f t="shared" si="10"/>
        <v>74249.044900000095</v>
      </c>
      <c r="L18" s="40">
        <v>52903809.855250001</v>
      </c>
      <c r="M18" s="41">
        <f t="shared" si="0"/>
        <v>133286.31525000185</v>
      </c>
      <c r="N18" s="39">
        <v>52443693.60881</v>
      </c>
      <c r="O18" s="14">
        <f t="shared" si="11"/>
        <v>-460116.24644000083</v>
      </c>
      <c r="P18" s="14">
        <v>52137000.642779998</v>
      </c>
      <c r="Q18" s="14">
        <f t="shared" si="12"/>
        <v>-306692.96603000164</v>
      </c>
      <c r="R18" s="42">
        <v>52087471.265919998</v>
      </c>
      <c r="S18" s="14">
        <f t="shared" si="13"/>
        <v>-49529.376860000193</v>
      </c>
      <c r="T18" s="14">
        <v>55889780.074629992</v>
      </c>
      <c r="U18" s="14">
        <v>55560165.881630011</v>
      </c>
      <c r="V18" s="14">
        <f t="shared" si="14"/>
        <v>329614.19299998134</v>
      </c>
      <c r="W18" s="14">
        <f t="shared" si="15"/>
        <v>99.410242458353125</v>
      </c>
      <c r="X18" s="14">
        <f t="shared" si="16"/>
        <v>3764969.925229989</v>
      </c>
      <c r="Y18" s="14">
        <f t="shared" si="17"/>
        <v>107.22299019303637</v>
      </c>
      <c r="Z18" s="14">
        <f t="shared" si="18"/>
        <v>3802308.808709994</v>
      </c>
      <c r="AA18" s="14">
        <f t="shared" si="19"/>
        <v>107.29985295177458</v>
      </c>
      <c r="AB18" s="14">
        <f t="shared" si="20"/>
        <v>106.59063452199365</v>
      </c>
      <c r="AC18" s="14">
        <f t="shared" si="21"/>
        <v>106.66704397681548</v>
      </c>
      <c r="AD18" s="51"/>
    </row>
    <row r="19" spans="1:30" ht="30" x14ac:dyDescent="0.25">
      <c r="A19" s="37" t="s">
        <v>93</v>
      </c>
      <c r="B19" s="38">
        <v>11</v>
      </c>
      <c r="C19" s="39">
        <v>9206705.0470200013</v>
      </c>
      <c r="D19" s="39">
        <v>9509807.4758799989</v>
      </c>
      <c r="E19" s="14">
        <f t="shared" si="7"/>
        <v>303102.42885999754</v>
      </c>
      <c r="F19" s="14">
        <v>8520036.7873100005</v>
      </c>
      <c r="G19" s="14">
        <f t="shared" si="8"/>
        <v>-989770.68856999837</v>
      </c>
      <c r="H19" s="14">
        <v>8520036.7873100005</v>
      </c>
      <c r="I19" s="14">
        <f t="shared" si="9"/>
        <v>0</v>
      </c>
      <c r="J19" s="14">
        <v>8287490.0899999999</v>
      </c>
      <c r="K19" s="14">
        <f t="shared" si="10"/>
        <v>-232546.69731000066</v>
      </c>
      <c r="L19" s="40">
        <v>8477421.4285400007</v>
      </c>
      <c r="M19" s="41">
        <f t="shared" si="0"/>
        <v>189931.33854000084</v>
      </c>
      <c r="N19" s="39">
        <v>7436575.9771000007</v>
      </c>
      <c r="O19" s="14">
        <f t="shared" si="11"/>
        <v>-1040845.45144</v>
      </c>
      <c r="P19" s="14">
        <v>7217765.3467399999</v>
      </c>
      <c r="Q19" s="14">
        <f t="shared" si="12"/>
        <v>-218810.63036000077</v>
      </c>
      <c r="R19" s="42">
        <v>7387585.6489700004</v>
      </c>
      <c r="S19" s="14">
        <f t="shared" si="13"/>
        <v>169820.3022300005</v>
      </c>
      <c r="T19" s="14">
        <v>6857413.7165800007</v>
      </c>
      <c r="U19" s="14">
        <v>6325408.5974899996</v>
      </c>
      <c r="V19" s="14">
        <f t="shared" si="14"/>
        <v>532005.1190900011</v>
      </c>
      <c r="W19" s="14">
        <f t="shared" si="15"/>
        <v>92.241898460877351</v>
      </c>
      <c r="X19" s="14">
        <f t="shared" si="16"/>
        <v>-2349291.3304400006</v>
      </c>
      <c r="Y19" s="14">
        <f t="shared" si="17"/>
        <v>74.482821829939994</v>
      </c>
      <c r="Z19" s="14">
        <f t="shared" si="18"/>
        <v>-530171.93238999974</v>
      </c>
      <c r="AA19" s="14">
        <f t="shared" si="19"/>
        <v>92.823474981113506</v>
      </c>
      <c r="AB19" s="14">
        <f t="shared" si="20"/>
        <v>68.704368883169437</v>
      </c>
      <c r="AC19" s="14">
        <f t="shared" si="21"/>
        <v>85.622135539936622</v>
      </c>
      <c r="AD19" s="51"/>
    </row>
    <row r="20" spans="1:30" ht="33" customHeight="1" x14ac:dyDescent="0.25">
      <c r="A20" s="37" t="s">
        <v>94</v>
      </c>
      <c r="B20" s="38">
        <v>12</v>
      </c>
      <c r="C20" s="39">
        <v>554275.25670000003</v>
      </c>
      <c r="D20" s="39">
        <v>549331.0867000001</v>
      </c>
      <c r="E20" s="14">
        <f t="shared" si="7"/>
        <v>-4944.1699999999255</v>
      </c>
      <c r="F20" s="14">
        <v>549331.0867000001</v>
      </c>
      <c r="G20" s="14">
        <f t="shared" si="8"/>
        <v>0</v>
      </c>
      <c r="H20" s="3">
        <v>549331.0867000001</v>
      </c>
      <c r="I20" s="14">
        <f t="shared" si="9"/>
        <v>0</v>
      </c>
      <c r="J20" s="3">
        <v>549331.0867000001</v>
      </c>
      <c r="K20" s="14">
        <f t="shared" si="10"/>
        <v>0</v>
      </c>
      <c r="L20" s="40">
        <v>550375.60938000004</v>
      </c>
      <c r="M20" s="41">
        <f t="shared" si="0"/>
        <v>1044.5226799999364</v>
      </c>
      <c r="N20" s="39">
        <v>550609.00335000001</v>
      </c>
      <c r="O20" s="14">
        <f t="shared" si="11"/>
        <v>233.39396999997552</v>
      </c>
      <c r="P20" s="14">
        <v>544985.58571000001</v>
      </c>
      <c r="Q20" s="14">
        <f t="shared" si="12"/>
        <v>-5623.4176399999997</v>
      </c>
      <c r="R20" s="42">
        <v>532018.86592000001</v>
      </c>
      <c r="S20" s="14">
        <f t="shared" si="13"/>
        <v>-12966.719790000003</v>
      </c>
      <c r="T20" s="30">
        <v>529618.36592000001</v>
      </c>
      <c r="U20" s="14">
        <v>529161.89766999998</v>
      </c>
      <c r="V20" s="14">
        <f t="shared" si="14"/>
        <v>456.46825000003446</v>
      </c>
      <c r="W20" s="14">
        <f t="shared" si="15"/>
        <v>99.913811854087214</v>
      </c>
      <c r="X20" s="14">
        <f t="shared" si="16"/>
        <v>-24656.890780000016</v>
      </c>
      <c r="Y20" s="14">
        <f t="shared" si="17"/>
        <v>95.551507940873947</v>
      </c>
      <c r="Z20" s="14">
        <f t="shared" si="18"/>
        <v>-2400.5</v>
      </c>
      <c r="AA20" s="14">
        <f t="shared" si="19"/>
        <v>99.548794196264282</v>
      </c>
      <c r="AB20" s="14">
        <f t="shared" si="20"/>
        <v>95.469153867788009</v>
      </c>
      <c r="AC20" s="14">
        <f t="shared" si="21"/>
        <v>99.462994936267989</v>
      </c>
      <c r="AD20" s="51"/>
    </row>
    <row r="21" spans="1:30" ht="44.25" customHeight="1" x14ac:dyDescent="0.25">
      <c r="A21" s="37" t="s">
        <v>95</v>
      </c>
      <c r="B21" s="38">
        <v>13</v>
      </c>
      <c r="C21" s="39">
        <v>1585770.4669999999</v>
      </c>
      <c r="D21" s="39">
        <v>1585770.4669999999</v>
      </c>
      <c r="E21" s="14">
        <f t="shared" si="7"/>
        <v>0</v>
      </c>
      <c r="F21" s="14">
        <v>1585770.4669999999</v>
      </c>
      <c r="G21" s="14">
        <f t="shared" si="8"/>
        <v>0</v>
      </c>
      <c r="H21" s="14">
        <v>1585770.4669999999</v>
      </c>
      <c r="I21" s="14">
        <f t="shared" si="9"/>
        <v>0</v>
      </c>
      <c r="J21" s="14">
        <v>1585770.4669999999</v>
      </c>
      <c r="K21" s="14">
        <f t="shared" si="10"/>
        <v>0</v>
      </c>
      <c r="L21" s="40">
        <v>1565770.4669999999</v>
      </c>
      <c r="M21" s="41">
        <f t="shared" si="0"/>
        <v>-20000</v>
      </c>
      <c r="N21" s="39">
        <v>1565770.4669999999</v>
      </c>
      <c r="O21" s="14">
        <f t="shared" si="11"/>
        <v>0</v>
      </c>
      <c r="P21" s="14">
        <v>1565770.4669999999</v>
      </c>
      <c r="Q21" s="14">
        <f t="shared" si="12"/>
        <v>0</v>
      </c>
      <c r="R21" s="42">
        <v>592214.60034</v>
      </c>
      <c r="S21" s="14">
        <f t="shared" si="13"/>
        <v>-973555.86665999994</v>
      </c>
      <c r="T21" s="30">
        <v>537130.60034</v>
      </c>
      <c r="U21" s="14">
        <v>518933.64866000001</v>
      </c>
      <c r="V21" s="14">
        <f t="shared" si="14"/>
        <v>18196.951679999998</v>
      </c>
      <c r="W21" s="14">
        <f t="shared" si="15"/>
        <v>96.612192329299162</v>
      </c>
      <c r="X21" s="14">
        <f t="shared" si="16"/>
        <v>-1048639.8666599998</v>
      </c>
      <c r="Y21" s="14">
        <f t="shared" si="17"/>
        <v>33.871900853101209</v>
      </c>
      <c r="Z21" s="14">
        <f t="shared" si="18"/>
        <v>-55084</v>
      </c>
      <c r="AA21" s="14">
        <f t="shared" si="19"/>
        <v>90.698642017880786</v>
      </c>
      <c r="AB21" s="14">
        <f t="shared" si="20"/>
        <v>32.724385997787664</v>
      </c>
      <c r="AC21" s="14">
        <f t="shared" si="21"/>
        <v>87.625946466377528</v>
      </c>
      <c r="AD21" s="51"/>
    </row>
    <row r="22" spans="1:30" ht="76.5" customHeight="1" x14ac:dyDescent="0.25">
      <c r="A22" s="37" t="s">
        <v>96</v>
      </c>
      <c r="B22" s="38">
        <v>14</v>
      </c>
      <c r="C22" s="39">
        <v>9588034.8629999999</v>
      </c>
      <c r="D22" s="39">
        <v>9588034.8629999999</v>
      </c>
      <c r="E22" s="14">
        <f t="shared" si="7"/>
        <v>0</v>
      </c>
      <c r="F22" s="14">
        <v>9827540.6136399992</v>
      </c>
      <c r="G22" s="14">
        <f t="shared" si="8"/>
        <v>239505.75063999929</v>
      </c>
      <c r="H22" s="14">
        <v>9827540.6136399992</v>
      </c>
      <c r="I22" s="14">
        <f t="shared" si="9"/>
        <v>0</v>
      </c>
      <c r="J22" s="14">
        <v>9102205.6400000006</v>
      </c>
      <c r="K22" s="14">
        <f t="shared" si="10"/>
        <v>-725334.97363999858</v>
      </c>
      <c r="L22" s="40">
        <v>9059827.8449099995</v>
      </c>
      <c r="M22" s="41">
        <f t="shared" si="0"/>
        <v>-42377.795090001076</v>
      </c>
      <c r="N22" s="39">
        <v>9059827.8449099995</v>
      </c>
      <c r="O22" s="14">
        <f t="shared" si="11"/>
        <v>0</v>
      </c>
      <c r="P22" s="14">
        <v>9759827.8449099995</v>
      </c>
      <c r="Q22" s="14">
        <f t="shared" si="12"/>
        <v>700000</v>
      </c>
      <c r="R22" s="42">
        <v>8479525.2779200003</v>
      </c>
      <c r="S22" s="14">
        <f t="shared" si="13"/>
        <v>-1280302.5669899993</v>
      </c>
      <c r="T22" s="30">
        <v>8537934.3779199999</v>
      </c>
      <c r="U22" s="14">
        <v>8536179.0202099998</v>
      </c>
      <c r="V22" s="14">
        <f t="shared" si="14"/>
        <v>1755.3577100001276</v>
      </c>
      <c r="W22" s="14">
        <f t="shared" si="15"/>
        <v>99.979440487215044</v>
      </c>
      <c r="X22" s="14">
        <f t="shared" si="16"/>
        <v>-1050100.48508</v>
      </c>
      <c r="Y22" s="14">
        <f t="shared" si="17"/>
        <v>89.047802807514671</v>
      </c>
      <c r="Z22" s="14">
        <f t="shared" si="18"/>
        <v>58409.099999999627</v>
      </c>
      <c r="AA22" s="14">
        <f t="shared" si="19"/>
        <v>100.68882511798263</v>
      </c>
      <c r="AB22" s="14">
        <f t="shared" si="20"/>
        <v>89.029495013111742</v>
      </c>
      <c r="AC22" s="14">
        <f t="shared" si="21"/>
        <v>100.66812398610946</v>
      </c>
      <c r="AD22" s="51"/>
    </row>
    <row r="23" spans="1:30" x14ac:dyDescent="0.25">
      <c r="A23" s="43" t="s">
        <v>97</v>
      </c>
      <c r="B23" s="43"/>
      <c r="C23" s="44">
        <f>SUM(C9:C22)</f>
        <v>230070543.73569</v>
      </c>
      <c r="D23" s="44">
        <f>SUM(D9:D22)</f>
        <v>238769182.66890004</v>
      </c>
      <c r="E23" s="44">
        <f>SUM(E9:E22)</f>
        <v>8698638.9332099985</v>
      </c>
      <c r="F23" s="44">
        <f>SUM(F9:F22)</f>
        <v>239047013.83954</v>
      </c>
      <c r="G23" s="44">
        <f t="shared" si="8"/>
        <v>277831.17063996196</v>
      </c>
      <c r="H23" s="44">
        <f>SUM(H9:H22)</f>
        <v>239047013.83954</v>
      </c>
      <c r="I23" s="44">
        <f t="shared" si="9"/>
        <v>0</v>
      </c>
      <c r="J23" s="22">
        <f>SUM(J9:J22)</f>
        <v>238504275.82370001</v>
      </c>
      <c r="K23" s="44">
        <f t="shared" si="10"/>
        <v>-542738.01583999395</v>
      </c>
      <c r="L23" s="45">
        <f>SUM(L9:L22)</f>
        <v>238504275.81826001</v>
      </c>
      <c r="M23" s="45">
        <v>0</v>
      </c>
      <c r="N23" s="44">
        <f t="shared" ref="N23:U23" si="22">SUM(N9:N22)</f>
        <v>238455299.81487003</v>
      </c>
      <c r="O23" s="44">
        <f t="shared" si="22"/>
        <v>-48976.003390003112</v>
      </c>
      <c r="P23" s="44">
        <f t="shared" si="22"/>
        <v>240685245.95973998</v>
      </c>
      <c r="Q23" s="44">
        <f t="shared" si="22"/>
        <v>2229946.144869993</v>
      </c>
      <c r="R23" s="44">
        <f t="shared" si="22"/>
        <v>244929919.40439999</v>
      </c>
      <c r="S23" s="44">
        <f t="shared" si="22"/>
        <v>4244673.4446600014</v>
      </c>
      <c r="T23" s="44">
        <f t="shared" si="22"/>
        <v>245684257.18634999</v>
      </c>
      <c r="U23" s="44">
        <f t="shared" si="22"/>
        <v>236994680.05315003</v>
      </c>
      <c r="V23" s="44">
        <f t="shared" si="14"/>
        <v>8689577.13319996</v>
      </c>
      <c r="W23" s="44">
        <f t="shared" si="15"/>
        <v>96.463111949981823</v>
      </c>
      <c r="X23" s="44">
        <f>T23-C23</f>
        <v>15613713.45065999</v>
      </c>
      <c r="Y23" s="44">
        <f t="shared" si="17"/>
        <v>106.78648956843313</v>
      </c>
      <c r="Z23" s="44">
        <f t="shared" si="18"/>
        <v>754337.78194999695</v>
      </c>
      <c r="AA23" s="44">
        <f t="shared" si="19"/>
        <v>100.30798106812935</v>
      </c>
      <c r="AB23" s="44">
        <f t="shared" si="20"/>
        <v>103.00957097985331</v>
      </c>
      <c r="AC23" s="44">
        <f t="shared" si="21"/>
        <v>96.76020007251617</v>
      </c>
      <c r="AD23" s="51"/>
    </row>
    <row r="24" spans="1:30" ht="13.9" x14ac:dyDescent="0.25">
      <c r="J24" s="24"/>
      <c r="L24" s="47"/>
    </row>
    <row r="25" spans="1:30" ht="15.6" x14ac:dyDescent="0.3">
      <c r="D25" s="48"/>
      <c r="T25" s="47"/>
    </row>
    <row r="27" spans="1:30" ht="13.9" x14ac:dyDescent="0.25">
      <c r="N27" s="49"/>
    </row>
  </sheetData>
  <mergeCells count="12">
    <mergeCell ref="AB1:AC1"/>
    <mergeCell ref="C3:W3"/>
    <mergeCell ref="A4:B4"/>
    <mergeCell ref="A5:A8"/>
    <mergeCell ref="X7:Y7"/>
    <mergeCell ref="Z7:AA7"/>
    <mergeCell ref="X6:AA6"/>
    <mergeCell ref="AB6:AC7"/>
    <mergeCell ref="X5:AC5"/>
    <mergeCell ref="T5:W7"/>
    <mergeCell ref="C5:S7"/>
    <mergeCell ref="B5:B8"/>
  </mergeCells>
  <pageMargins left="0.70866141732283472" right="0.70866141732283472" top="0.74803149606299213" bottom="0.74803149606299213" header="0.31496062992125984" footer="0.31496062992125984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7"/>
  <sheetViews>
    <sheetView tabSelected="1" zoomScale="80" zoomScaleNormal="80" workbookViewId="0">
      <pane xSplit="3" ySplit="8" topLeftCell="K9" activePane="bottomRight" state="frozen"/>
      <selection pane="topRight" activeCell="D1" sqref="D1"/>
      <selection pane="bottomLeft" activeCell="A3" sqref="A3"/>
      <selection pane="bottomRight" activeCell="AE3" sqref="AE3"/>
    </sheetView>
  </sheetViews>
  <sheetFormatPr defaultColWidth="9.140625" defaultRowHeight="15" x14ac:dyDescent="0.25"/>
  <cols>
    <col min="1" max="1" width="5.85546875" style="16" customWidth="1"/>
    <col min="2" max="2" width="26.42578125" style="16" customWidth="1"/>
    <col min="3" max="3" width="6.7109375" style="16" customWidth="1"/>
    <col min="4" max="4" width="17" style="16" customWidth="1"/>
    <col min="5" max="5" width="16.140625" style="23" customWidth="1"/>
    <col min="6" max="6" width="14.28515625" style="16" customWidth="1"/>
    <col min="7" max="7" width="15.5703125" style="24" customWidth="1"/>
    <col min="8" max="8" width="13.140625" style="16" customWidth="1"/>
    <col min="9" max="9" width="15.5703125" style="24" customWidth="1"/>
    <col min="10" max="10" width="13" style="16" customWidth="1"/>
    <col min="11" max="11" width="15.28515625" style="16" customWidth="1"/>
    <col min="12" max="12" width="14.7109375" style="16" customWidth="1"/>
    <col min="13" max="13" width="16.28515625" style="16" customWidth="1"/>
    <col min="14" max="14" width="14.5703125" style="16" customWidth="1"/>
    <col min="15" max="15" width="16.85546875" style="16" customWidth="1"/>
    <col min="16" max="16" width="14.140625" style="16" customWidth="1"/>
    <col min="17" max="17" width="15.42578125" style="24" customWidth="1"/>
    <col min="18" max="18" width="16.28515625" style="16" customWidth="1"/>
    <col min="19" max="19" width="17" style="16" customWidth="1"/>
    <col min="20" max="21" width="15.7109375" style="16" customWidth="1"/>
    <col min="22" max="22" width="16.140625" style="16" customWidth="1"/>
    <col min="23" max="23" width="16.5703125" style="16" customWidth="1"/>
    <col min="24" max="24" width="9.85546875" style="16" customWidth="1"/>
    <col min="25" max="25" width="14.85546875" style="16" customWidth="1"/>
    <col min="26" max="26" width="8.85546875" style="16" customWidth="1"/>
    <col min="27" max="27" width="14.85546875" style="16" customWidth="1"/>
    <col min="28" max="29" width="10.7109375" style="16" customWidth="1"/>
    <col min="30" max="30" width="11.28515625" style="16" customWidth="1"/>
    <col min="31" max="16384" width="9.140625" style="16"/>
  </cols>
  <sheetData>
    <row r="1" spans="1:30" s="36" customFormat="1" ht="18.75" x14ac:dyDescent="0.3">
      <c r="C1" s="46"/>
      <c r="H1" s="46"/>
      <c r="R1" s="46"/>
      <c r="S1" s="46"/>
      <c r="AC1" s="57" t="s">
        <v>105</v>
      </c>
      <c r="AD1" s="57"/>
    </row>
    <row r="2" spans="1:30" s="36" customFormat="1" ht="13.9" x14ac:dyDescent="0.25">
      <c r="C2" s="46"/>
      <c r="H2" s="46"/>
      <c r="P2" s="55"/>
      <c r="Q2" s="55"/>
      <c r="R2" s="46"/>
      <c r="S2" s="46"/>
    </row>
    <row r="3" spans="1:30" s="36" customFormat="1" ht="18.75" customHeight="1" x14ac:dyDescent="0.3">
      <c r="C3" s="58" t="s">
        <v>103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30" s="36" customFormat="1" ht="15.75" x14ac:dyDescent="0.25">
      <c r="A4" s="59" t="s">
        <v>102</v>
      </c>
      <c r="B4" s="59"/>
      <c r="C4" s="46"/>
      <c r="R4" s="46"/>
      <c r="S4" s="46"/>
    </row>
    <row r="5" spans="1:30" x14ac:dyDescent="0.25">
      <c r="A5" s="70" t="s">
        <v>41</v>
      </c>
      <c r="B5" s="70" t="s">
        <v>0</v>
      </c>
      <c r="C5" s="70" t="s">
        <v>38</v>
      </c>
      <c r="D5" s="69" t="s">
        <v>104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8" t="s">
        <v>69</v>
      </c>
      <c r="V5" s="68"/>
      <c r="W5" s="68"/>
      <c r="X5" s="68"/>
      <c r="Y5" s="77" t="s">
        <v>65</v>
      </c>
      <c r="Z5" s="78"/>
      <c r="AA5" s="78"/>
      <c r="AB5" s="78"/>
      <c r="AC5" s="78"/>
      <c r="AD5" s="79"/>
    </row>
    <row r="6" spans="1:30" ht="28.5" customHeight="1" x14ac:dyDescent="0.25">
      <c r="A6" s="70"/>
      <c r="B6" s="70"/>
      <c r="C6" s="70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8"/>
      <c r="V6" s="68"/>
      <c r="W6" s="68"/>
      <c r="X6" s="68"/>
      <c r="Y6" s="71" t="s">
        <v>64</v>
      </c>
      <c r="Z6" s="72"/>
      <c r="AA6" s="72"/>
      <c r="AB6" s="72"/>
      <c r="AC6" s="73" t="s">
        <v>70</v>
      </c>
      <c r="AD6" s="74"/>
    </row>
    <row r="7" spans="1:30" ht="42" customHeight="1" x14ac:dyDescent="0.25">
      <c r="A7" s="70"/>
      <c r="B7" s="70"/>
      <c r="C7" s="70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8"/>
      <c r="V7" s="68"/>
      <c r="W7" s="68"/>
      <c r="X7" s="68"/>
      <c r="Y7" s="71" t="s">
        <v>62</v>
      </c>
      <c r="Z7" s="72"/>
      <c r="AA7" s="71" t="s">
        <v>63</v>
      </c>
      <c r="AB7" s="72"/>
      <c r="AC7" s="75"/>
      <c r="AD7" s="76"/>
    </row>
    <row r="8" spans="1:30" s="10" customFormat="1" ht="63" x14ac:dyDescent="0.25">
      <c r="A8" s="70"/>
      <c r="B8" s="70"/>
      <c r="C8" s="70"/>
      <c r="D8" s="4" t="s">
        <v>67</v>
      </c>
      <c r="E8" s="5" t="s">
        <v>57</v>
      </c>
      <c r="F8" s="6" t="s">
        <v>39</v>
      </c>
      <c r="G8" s="5" t="s">
        <v>48</v>
      </c>
      <c r="H8" s="6" t="s">
        <v>39</v>
      </c>
      <c r="I8" s="5" t="s">
        <v>100</v>
      </c>
      <c r="J8" s="6" t="s">
        <v>39</v>
      </c>
      <c r="K8" s="5" t="s">
        <v>51</v>
      </c>
      <c r="L8" s="7" t="s">
        <v>39</v>
      </c>
      <c r="M8" s="5" t="s">
        <v>52</v>
      </c>
      <c r="N8" s="1" t="s">
        <v>43</v>
      </c>
      <c r="O8" s="5" t="s">
        <v>54</v>
      </c>
      <c r="P8" s="8" t="s">
        <v>43</v>
      </c>
      <c r="Q8" s="5" t="s">
        <v>55</v>
      </c>
      <c r="R8" s="9" t="s">
        <v>39</v>
      </c>
      <c r="S8" s="5" t="s">
        <v>56</v>
      </c>
      <c r="T8" s="7" t="s">
        <v>43</v>
      </c>
      <c r="U8" s="31" t="s">
        <v>66</v>
      </c>
      <c r="V8" s="31" t="s">
        <v>68</v>
      </c>
      <c r="W8" s="31" t="s">
        <v>58</v>
      </c>
      <c r="X8" s="31" t="s">
        <v>59</v>
      </c>
      <c r="Y8" s="32" t="s">
        <v>60</v>
      </c>
      <c r="Z8" s="32" t="s">
        <v>61</v>
      </c>
      <c r="AA8" s="32" t="s">
        <v>60</v>
      </c>
      <c r="AB8" s="32" t="s">
        <v>61</v>
      </c>
      <c r="AC8" s="32" t="s">
        <v>62</v>
      </c>
      <c r="AD8" s="32" t="s">
        <v>63</v>
      </c>
    </row>
    <row r="9" spans="1:30" ht="30" x14ac:dyDescent="0.25">
      <c r="A9" s="11">
        <v>1</v>
      </c>
      <c r="B9" s="12" t="s">
        <v>4</v>
      </c>
      <c r="C9" s="13">
        <v>751</v>
      </c>
      <c r="D9" s="14">
        <v>1427737.2964900001</v>
      </c>
      <c r="E9" s="14">
        <v>1927737.2964900001</v>
      </c>
      <c r="F9" s="3">
        <f>E9-D9</f>
        <v>500000</v>
      </c>
      <c r="G9" s="3">
        <v>2184527.9234000002</v>
      </c>
      <c r="H9" s="3">
        <f>G9-E9</f>
        <v>256790.62691000011</v>
      </c>
      <c r="I9" s="3">
        <v>2184527.9234000002</v>
      </c>
      <c r="J9" s="3">
        <f>I9-G9</f>
        <v>0</v>
      </c>
      <c r="K9" s="3">
        <v>2386864.0699999998</v>
      </c>
      <c r="L9" s="3">
        <f>K9-I9</f>
        <v>202336.14659999963</v>
      </c>
      <c r="M9" s="30">
        <v>2386864.0654000002</v>
      </c>
      <c r="N9" s="3">
        <f t="shared" ref="N9:N53" si="0">M9-K9</f>
        <v>-4.5999996364116669E-3</v>
      </c>
      <c r="O9" s="30">
        <v>2515648.7294299998</v>
      </c>
      <c r="P9" s="3">
        <f t="shared" ref="P9:P52" si="1">O9-M9</f>
        <v>128784.66402999964</v>
      </c>
      <c r="Q9" s="3">
        <v>3321773.5394899999</v>
      </c>
      <c r="R9" s="3">
        <f>Q9-O9</f>
        <v>806124.81006000005</v>
      </c>
      <c r="S9" s="15">
        <v>6764505.0441499995</v>
      </c>
      <c r="T9" s="3">
        <f>S9-Q9</f>
        <v>3442731.5046599996</v>
      </c>
      <c r="U9" s="2">
        <v>993802.12719999999</v>
      </c>
      <c r="V9" s="3">
        <v>961241.74471999996</v>
      </c>
      <c r="W9" s="3">
        <f>U9-V9</f>
        <v>32560.382480000029</v>
      </c>
      <c r="X9" s="3">
        <f>V9/U9*100</f>
        <v>96.723655384826174</v>
      </c>
      <c r="Y9" s="3">
        <f t="shared" ref="Y9:Y30" si="2">U9-D9</f>
        <v>-433935.16929000011</v>
      </c>
      <c r="Z9" s="3">
        <f t="shared" ref="Z9:Z30" si="3">U9/D9*100</f>
        <v>69.606791784679032</v>
      </c>
      <c r="AA9" s="3">
        <f>U9-S9</f>
        <v>-5770702.9169499995</v>
      </c>
      <c r="AB9" s="3">
        <f>U9/S9*100</f>
        <v>14.691424142841736</v>
      </c>
      <c r="AC9" s="3">
        <f t="shared" ref="AC9:AC30" si="4">V9/D9*100</f>
        <v>67.326233410246459</v>
      </c>
      <c r="AD9" s="3">
        <f>V9/S9*100</f>
        <v>14.210082459045395</v>
      </c>
    </row>
    <row r="10" spans="1:30" ht="30" x14ac:dyDescent="0.25">
      <c r="A10" s="11">
        <v>2</v>
      </c>
      <c r="B10" s="12" t="s">
        <v>5</v>
      </c>
      <c r="C10" s="13">
        <v>752</v>
      </c>
      <c r="D10" s="14">
        <v>12931074.849690001</v>
      </c>
      <c r="E10" s="14">
        <v>12931074.849690001</v>
      </c>
      <c r="F10" s="3">
        <f t="shared" ref="F10:F50" si="5">E10-D10</f>
        <v>0</v>
      </c>
      <c r="G10" s="3">
        <v>13170580.600330001</v>
      </c>
      <c r="H10" s="3">
        <f t="shared" ref="H10:H50" si="6">G10-E10</f>
        <v>239505.75063999929</v>
      </c>
      <c r="I10" s="3">
        <v>13170580.600330001</v>
      </c>
      <c r="J10" s="3">
        <f t="shared" ref="J10:J50" si="7">I10-G10</f>
        <v>0</v>
      </c>
      <c r="K10" s="3">
        <v>12445245.630000001</v>
      </c>
      <c r="L10" s="3">
        <f t="shared" ref="L10:L50" si="8">K10-I10</f>
        <v>-725334.97032999992</v>
      </c>
      <c r="M10" s="30">
        <v>12385245.62765</v>
      </c>
      <c r="N10" s="3">
        <f t="shared" si="0"/>
        <v>-60000.002350000665</v>
      </c>
      <c r="O10" s="30">
        <v>12439694.51365</v>
      </c>
      <c r="P10" s="3">
        <f t="shared" si="1"/>
        <v>54448.88599999994</v>
      </c>
      <c r="Q10" s="3">
        <v>13369694.51365</v>
      </c>
      <c r="R10" s="3">
        <f t="shared" ref="R10:R53" si="9">Q10-O10</f>
        <v>930000</v>
      </c>
      <c r="S10" s="15">
        <v>10581296.281570001</v>
      </c>
      <c r="T10" s="3">
        <f t="shared" ref="T10:T52" si="10">S10-Q10</f>
        <v>-2788398.2320799995</v>
      </c>
      <c r="U10" s="2">
        <v>9671828.8317799997</v>
      </c>
      <c r="V10" s="3">
        <v>9504302.9297599997</v>
      </c>
      <c r="W10" s="3">
        <f t="shared" ref="W10:W53" si="11">U10-V10</f>
        <v>167525.90201999992</v>
      </c>
      <c r="X10" s="3">
        <f t="shared" ref="X10:X53" si="12">V10/U10*100</f>
        <v>98.267898399219618</v>
      </c>
      <c r="Y10" s="3">
        <f t="shared" si="2"/>
        <v>-3259246.0179100018</v>
      </c>
      <c r="Z10" s="3">
        <f t="shared" si="3"/>
        <v>74.795242810089093</v>
      </c>
      <c r="AA10" s="3">
        <f t="shared" ref="AA10:AA53" si="13">U10-S10</f>
        <v>-909467.44979000092</v>
      </c>
      <c r="AB10" s="3">
        <f t="shared" ref="AB10:AB53" si="14">U10/S10*100</f>
        <v>91.404952421811785</v>
      </c>
      <c r="AC10" s="3">
        <f t="shared" si="4"/>
        <v>73.499713212067959</v>
      </c>
      <c r="AD10" s="3">
        <f t="shared" ref="AD10:AD53" si="15">V10/S10*100</f>
        <v>89.821725777721056</v>
      </c>
    </row>
    <row r="11" spans="1:30" ht="30" x14ac:dyDescent="0.25">
      <c r="A11" s="11">
        <v>3</v>
      </c>
      <c r="B11" s="12" t="s">
        <v>6</v>
      </c>
      <c r="C11" s="13">
        <v>753</v>
      </c>
      <c r="D11" s="14">
        <v>561231.56299999997</v>
      </c>
      <c r="E11" s="14">
        <v>561231.56299999997</v>
      </c>
      <c r="F11" s="3">
        <f t="shared" si="5"/>
        <v>0</v>
      </c>
      <c r="G11" s="3">
        <v>561231.56299999997</v>
      </c>
      <c r="H11" s="3">
        <f t="shared" si="6"/>
        <v>0</v>
      </c>
      <c r="I11" s="3">
        <v>561231.56299999997</v>
      </c>
      <c r="J11" s="3">
        <f t="shared" si="7"/>
        <v>0</v>
      </c>
      <c r="K11" s="3">
        <v>561231.56299999997</v>
      </c>
      <c r="L11" s="3">
        <f t="shared" si="8"/>
        <v>0</v>
      </c>
      <c r="M11" s="30">
        <v>561231.56299999997</v>
      </c>
      <c r="N11" s="3">
        <f t="shared" si="0"/>
        <v>0</v>
      </c>
      <c r="O11" s="30">
        <v>561231.56299999997</v>
      </c>
      <c r="P11" s="3">
        <f t="shared" si="1"/>
        <v>0</v>
      </c>
      <c r="Q11" s="3">
        <v>621572.56795000006</v>
      </c>
      <c r="R11" s="3">
        <f t="shared" si="9"/>
        <v>60341.00495000009</v>
      </c>
      <c r="S11" s="15">
        <v>659272.56795000006</v>
      </c>
      <c r="T11" s="3">
        <f t="shared" si="10"/>
        <v>37700</v>
      </c>
      <c r="U11" s="2">
        <v>661759.07655</v>
      </c>
      <c r="V11" s="3">
        <v>649407.22586000001</v>
      </c>
      <c r="W11" s="3">
        <f t="shared" si="11"/>
        <v>12351.850689999992</v>
      </c>
      <c r="X11" s="3">
        <f t="shared" si="12"/>
        <v>98.133482240335141</v>
      </c>
      <c r="Y11" s="3">
        <f t="shared" si="2"/>
        <v>100527.51355000003</v>
      </c>
      <c r="Z11" s="3">
        <f t="shared" si="3"/>
        <v>117.9119493944071</v>
      </c>
      <c r="AA11" s="3">
        <f t="shared" si="13"/>
        <v>2486.5085999999428</v>
      </c>
      <c r="AB11" s="3">
        <f t="shared" si="14"/>
        <v>100.37715942098603</v>
      </c>
      <c r="AC11" s="3">
        <f t="shared" si="4"/>
        <v>115.71110191819345</v>
      </c>
      <c r="AD11" s="3">
        <f t="shared" si="15"/>
        <v>98.503601913746209</v>
      </c>
    </row>
    <row r="12" spans="1:30" ht="45" x14ac:dyDescent="0.25">
      <c r="A12" s="11">
        <v>4</v>
      </c>
      <c r="B12" s="12" t="s">
        <v>7</v>
      </c>
      <c r="C12" s="13">
        <v>754</v>
      </c>
      <c r="D12" s="14">
        <v>24017928.318889998</v>
      </c>
      <c r="E12" s="14">
        <v>26563684.20459</v>
      </c>
      <c r="F12" s="3">
        <f t="shared" si="5"/>
        <v>2545755.8857000023</v>
      </c>
      <c r="G12" s="3">
        <v>26891907.256349999</v>
      </c>
      <c r="H12" s="3">
        <f t="shared" si="6"/>
        <v>328223.05175999925</v>
      </c>
      <c r="I12" s="3">
        <v>26891907.256349999</v>
      </c>
      <c r="J12" s="3">
        <f t="shared" si="7"/>
        <v>0</v>
      </c>
      <c r="K12" s="3">
        <v>27273647.379999999</v>
      </c>
      <c r="L12" s="3">
        <f t="shared" si="8"/>
        <v>381740.1236499995</v>
      </c>
      <c r="M12" s="30">
        <v>27283647.380919997</v>
      </c>
      <c r="N12" s="3">
        <f t="shared" si="0"/>
        <v>10000.000919997692</v>
      </c>
      <c r="O12" s="30">
        <v>28062345.380919997</v>
      </c>
      <c r="P12" s="3">
        <f t="shared" si="1"/>
        <v>778698</v>
      </c>
      <c r="Q12" s="3">
        <v>27319613.514139999</v>
      </c>
      <c r="R12" s="3">
        <f t="shared" si="9"/>
        <v>-742731.86677999794</v>
      </c>
      <c r="S12" s="15">
        <v>27028118.349490002</v>
      </c>
      <c r="T12" s="3">
        <f t="shared" si="10"/>
        <v>-291495.16464999691</v>
      </c>
      <c r="U12" s="2">
        <v>27289108.868679997</v>
      </c>
      <c r="V12" s="3">
        <v>25071569.449379999</v>
      </c>
      <c r="W12" s="3">
        <f t="shared" si="11"/>
        <v>2217539.4192999974</v>
      </c>
      <c r="X12" s="3">
        <f t="shared" si="12"/>
        <v>91.873903138533436</v>
      </c>
      <c r="Y12" s="3">
        <f t="shared" si="2"/>
        <v>3271180.5497899987</v>
      </c>
      <c r="Z12" s="3">
        <f t="shared" si="3"/>
        <v>113.61974482710579</v>
      </c>
      <c r="AA12" s="3">
        <f t="shared" si="13"/>
        <v>260990.51918999478</v>
      </c>
      <c r="AB12" s="3">
        <f t="shared" si="14"/>
        <v>100.96562593006004</v>
      </c>
      <c r="AC12" s="3">
        <f t="shared" si="4"/>
        <v>104.38689430870404</v>
      </c>
      <c r="AD12" s="3">
        <f t="shared" si="15"/>
        <v>92.761061370197368</v>
      </c>
    </row>
    <row r="13" spans="1:30" ht="45" x14ac:dyDescent="0.25">
      <c r="A13" s="11">
        <v>5</v>
      </c>
      <c r="B13" s="12" t="s">
        <v>8</v>
      </c>
      <c r="C13" s="13">
        <v>755</v>
      </c>
      <c r="D13" s="14">
        <v>3754401.19276</v>
      </c>
      <c r="E13" s="14">
        <v>4017088.1981100002</v>
      </c>
      <c r="F13" s="3">
        <f t="shared" si="5"/>
        <v>262687.00535000023</v>
      </c>
      <c r="G13" s="3">
        <v>4017088.1981100002</v>
      </c>
      <c r="H13" s="3">
        <f t="shared" si="6"/>
        <v>0</v>
      </c>
      <c r="I13" s="3">
        <v>4017088.1981100002</v>
      </c>
      <c r="J13" s="3">
        <f t="shared" si="7"/>
        <v>0</v>
      </c>
      <c r="K13" s="3">
        <v>4017088.1981100002</v>
      </c>
      <c r="L13" s="3">
        <f t="shared" si="8"/>
        <v>0</v>
      </c>
      <c r="M13" s="30">
        <v>3860748.5979599999</v>
      </c>
      <c r="N13" s="3">
        <f t="shared" si="0"/>
        <v>-156339.6001500003</v>
      </c>
      <c r="O13" s="30">
        <v>3860748.5979599999</v>
      </c>
      <c r="P13" s="3">
        <f t="shared" si="1"/>
        <v>0</v>
      </c>
      <c r="Q13" s="3">
        <v>3865982.0506899999</v>
      </c>
      <c r="R13" s="3">
        <f t="shared" si="9"/>
        <v>5233.4527300000191</v>
      </c>
      <c r="S13" s="15">
        <v>3865982.0506899999</v>
      </c>
      <c r="T13" s="3">
        <f t="shared" si="10"/>
        <v>0</v>
      </c>
      <c r="U13" s="2">
        <v>3903116.2416699999</v>
      </c>
      <c r="V13" s="3">
        <v>3900821.2312599998</v>
      </c>
      <c r="W13" s="3">
        <f t="shared" si="11"/>
        <v>2295.0104100001045</v>
      </c>
      <c r="X13" s="3">
        <f t="shared" si="12"/>
        <v>99.941200562117558</v>
      </c>
      <c r="Y13" s="3">
        <f t="shared" si="2"/>
        <v>148715.0489099999</v>
      </c>
      <c r="Z13" s="3">
        <f t="shared" si="3"/>
        <v>103.96108570380764</v>
      </c>
      <c r="AA13" s="3">
        <f t="shared" si="13"/>
        <v>37134.190979999956</v>
      </c>
      <c r="AB13" s="3">
        <f t="shared" si="14"/>
        <v>100.96053707681784</v>
      </c>
      <c r="AC13" s="3">
        <f t="shared" si="4"/>
        <v>103.89995716979732</v>
      </c>
      <c r="AD13" s="3">
        <f t="shared" si="15"/>
        <v>100.90117284853358</v>
      </c>
    </row>
    <row r="14" spans="1:30" ht="45" x14ac:dyDescent="0.25">
      <c r="A14" s="11">
        <v>6</v>
      </c>
      <c r="B14" s="12" t="s">
        <v>1</v>
      </c>
      <c r="C14" s="13">
        <v>757</v>
      </c>
      <c r="D14" s="14">
        <v>38222.209000000003</v>
      </c>
      <c r="E14" s="14">
        <v>38222.209000000003</v>
      </c>
      <c r="F14" s="3">
        <f t="shared" si="5"/>
        <v>0</v>
      </c>
      <c r="G14" s="3">
        <v>40088.187119999995</v>
      </c>
      <c r="H14" s="3">
        <f t="shared" si="6"/>
        <v>1865.9781199999925</v>
      </c>
      <c r="I14" s="3">
        <v>40088.187119999995</v>
      </c>
      <c r="J14" s="3">
        <f t="shared" si="7"/>
        <v>0</v>
      </c>
      <c r="K14" s="3">
        <v>40088.187119999995</v>
      </c>
      <c r="L14" s="3">
        <f t="shared" si="8"/>
        <v>0</v>
      </c>
      <c r="M14" s="30">
        <v>40088.187119999995</v>
      </c>
      <c r="N14" s="3">
        <f t="shared" si="0"/>
        <v>0</v>
      </c>
      <c r="O14" s="30">
        <v>41466.869119999996</v>
      </c>
      <c r="P14" s="3">
        <f t="shared" si="1"/>
        <v>1378.6820000000007</v>
      </c>
      <c r="Q14" s="3">
        <v>41466.869119999996</v>
      </c>
      <c r="R14" s="3">
        <f t="shared" si="9"/>
        <v>0</v>
      </c>
      <c r="S14" s="15">
        <v>41466.869119999996</v>
      </c>
      <c r="T14" s="3">
        <f t="shared" si="10"/>
        <v>0</v>
      </c>
      <c r="U14" s="2">
        <v>41466.869119999996</v>
      </c>
      <c r="V14" s="3">
        <v>41419.878400000001</v>
      </c>
      <c r="W14" s="3">
        <f t="shared" si="11"/>
        <v>46.990719999994326</v>
      </c>
      <c r="X14" s="3">
        <f t="shared" si="12"/>
        <v>99.886678881243697</v>
      </c>
      <c r="Y14" s="3">
        <f t="shared" si="2"/>
        <v>3244.6601199999932</v>
      </c>
      <c r="Z14" s="3">
        <f t="shared" si="3"/>
        <v>108.48893929704585</v>
      </c>
      <c r="AA14" s="3">
        <f t="shared" si="13"/>
        <v>0</v>
      </c>
      <c r="AB14" s="3">
        <f t="shared" si="14"/>
        <v>100</v>
      </c>
      <c r="AC14" s="3">
        <f t="shared" si="4"/>
        <v>108.36599841730758</v>
      </c>
      <c r="AD14" s="3">
        <f t="shared" si="15"/>
        <v>99.886678881243697</v>
      </c>
    </row>
    <row r="15" spans="1:30" ht="45" x14ac:dyDescent="0.25">
      <c r="A15" s="11">
        <v>7</v>
      </c>
      <c r="B15" s="12" t="s">
        <v>9</v>
      </c>
      <c r="C15" s="13">
        <v>758</v>
      </c>
      <c r="D15" s="14">
        <v>4053514.9298100001</v>
      </c>
      <c r="E15" s="14">
        <v>4162752.6298099998</v>
      </c>
      <c r="F15" s="3">
        <f t="shared" si="5"/>
        <v>109237.69999999972</v>
      </c>
      <c r="G15" s="3">
        <v>4162752.6298099998</v>
      </c>
      <c r="H15" s="3">
        <f t="shared" si="6"/>
        <v>0</v>
      </c>
      <c r="I15" s="3">
        <v>4162752.6298099998</v>
      </c>
      <c r="J15" s="3">
        <f t="shared" si="7"/>
        <v>0</v>
      </c>
      <c r="K15" s="3">
        <v>4162752.6298099998</v>
      </c>
      <c r="L15" s="3">
        <f t="shared" si="8"/>
        <v>0</v>
      </c>
      <c r="M15" s="30">
        <v>4167252.6298099998</v>
      </c>
      <c r="N15" s="3">
        <f t="shared" si="0"/>
        <v>4500</v>
      </c>
      <c r="O15" s="30">
        <v>4167252.6298099998</v>
      </c>
      <c r="P15" s="3">
        <f t="shared" si="1"/>
        <v>0</v>
      </c>
      <c r="Q15" s="3">
        <v>4321789.0298100002</v>
      </c>
      <c r="R15" s="3">
        <f t="shared" si="9"/>
        <v>154536.40000000037</v>
      </c>
      <c r="S15" s="15">
        <v>4471789.0298100002</v>
      </c>
      <c r="T15" s="3">
        <f t="shared" si="10"/>
        <v>150000</v>
      </c>
      <c r="U15" s="2">
        <v>4508134.2866500001</v>
      </c>
      <c r="V15" s="3">
        <v>4473309.8315899996</v>
      </c>
      <c r="W15" s="3">
        <f t="shared" si="11"/>
        <v>34824.455060000531</v>
      </c>
      <c r="X15" s="3">
        <f t="shared" si="12"/>
        <v>99.227519571386182</v>
      </c>
      <c r="Y15" s="3">
        <f t="shared" si="2"/>
        <v>454619.35684000002</v>
      </c>
      <c r="Z15" s="3">
        <f t="shared" si="3"/>
        <v>111.21543560865359</v>
      </c>
      <c r="AA15" s="3">
        <f t="shared" si="13"/>
        <v>36345.256839999929</v>
      </c>
      <c r="AB15" s="3">
        <f t="shared" si="14"/>
        <v>100.81276769985601</v>
      </c>
      <c r="AC15" s="3">
        <f t="shared" si="4"/>
        <v>110.35631813497912</v>
      </c>
      <c r="AD15" s="3">
        <f t="shared" si="15"/>
        <v>100.03400879983072</v>
      </c>
    </row>
    <row r="16" spans="1:30" ht="30" x14ac:dyDescent="0.25">
      <c r="A16" s="11">
        <v>8</v>
      </c>
      <c r="B16" s="12" t="s">
        <v>10</v>
      </c>
      <c r="C16" s="13">
        <v>759</v>
      </c>
      <c r="D16" s="14">
        <v>42373433.707539998</v>
      </c>
      <c r="E16" s="14">
        <v>42467040.895800002</v>
      </c>
      <c r="F16" s="3">
        <f t="shared" si="5"/>
        <v>93607.188260003924</v>
      </c>
      <c r="G16" s="3">
        <v>42510711.039609998</v>
      </c>
      <c r="H16" s="3">
        <f t="shared" si="6"/>
        <v>43670.143809996545</v>
      </c>
      <c r="I16" s="3">
        <v>42510711.039609998</v>
      </c>
      <c r="J16" s="3">
        <f t="shared" si="7"/>
        <v>0</v>
      </c>
      <c r="K16" s="3">
        <v>40929255.119999997</v>
      </c>
      <c r="L16" s="3">
        <f t="shared" si="8"/>
        <v>-1581455.9196100011</v>
      </c>
      <c r="M16" s="30">
        <v>40933446.831699997</v>
      </c>
      <c r="N16" s="3">
        <f t="shared" si="0"/>
        <v>4191.7116999998689</v>
      </c>
      <c r="O16" s="30">
        <v>41241900.71108</v>
      </c>
      <c r="P16" s="3">
        <f t="shared" si="1"/>
        <v>308453.87938000262</v>
      </c>
      <c r="Q16" s="3">
        <v>41079509.299999997</v>
      </c>
      <c r="R16" s="3">
        <f t="shared" si="9"/>
        <v>-162391.41108000278</v>
      </c>
      <c r="S16" s="15">
        <v>40815998.885400005</v>
      </c>
      <c r="T16" s="3">
        <f t="shared" si="10"/>
        <v>-263510.41459999233</v>
      </c>
      <c r="U16" s="2">
        <v>40905741.29834</v>
      </c>
      <c r="V16" s="3">
        <v>39958838.795230009</v>
      </c>
      <c r="W16" s="3">
        <f t="shared" si="11"/>
        <v>946902.50310999155</v>
      </c>
      <c r="X16" s="3">
        <f t="shared" si="12"/>
        <v>97.685159899184086</v>
      </c>
      <c r="Y16" s="3">
        <f t="shared" si="2"/>
        <v>-1467692.4091999978</v>
      </c>
      <c r="Z16" s="3">
        <f t="shared" si="3"/>
        <v>96.536291065458698</v>
      </c>
      <c r="AA16" s="3">
        <f t="shared" si="13"/>
        <v>89742.412939995527</v>
      </c>
      <c r="AB16" s="3">
        <f t="shared" si="14"/>
        <v>100.21987067667257</v>
      </c>
      <c r="AC16" s="3">
        <f t="shared" si="4"/>
        <v>94.301630288035085</v>
      </c>
      <c r="AD16" s="3">
        <f t="shared" si="15"/>
        <v>97.899940921263095</v>
      </c>
    </row>
    <row r="17" spans="1:30" ht="45" x14ac:dyDescent="0.25">
      <c r="A17" s="11">
        <v>9</v>
      </c>
      <c r="B17" s="12" t="s">
        <v>11</v>
      </c>
      <c r="C17" s="13">
        <v>760</v>
      </c>
      <c r="D17" s="14">
        <v>33715358.171860002</v>
      </c>
      <c r="E17" s="14">
        <v>33715975.468759999</v>
      </c>
      <c r="F17" s="3">
        <f t="shared" si="5"/>
        <v>617.2968999966979</v>
      </c>
      <c r="G17" s="3">
        <v>34426230.774010003</v>
      </c>
      <c r="H17" s="3">
        <f t="shared" si="6"/>
        <v>710255.30525000393</v>
      </c>
      <c r="I17" s="3">
        <v>34426230.774010003</v>
      </c>
      <c r="J17" s="3">
        <f t="shared" si="7"/>
        <v>0</v>
      </c>
      <c r="K17" s="3">
        <v>34498001.630000003</v>
      </c>
      <c r="L17" s="3">
        <f t="shared" si="8"/>
        <v>71770.855990000069</v>
      </c>
      <c r="M17" s="30">
        <v>34704857.745459996</v>
      </c>
      <c r="N17" s="3">
        <f t="shared" si="0"/>
        <v>206856.11545999348</v>
      </c>
      <c r="O17" s="30">
        <v>34468465.786940001</v>
      </c>
      <c r="P17" s="3">
        <f t="shared" si="1"/>
        <v>-236391.95851999521</v>
      </c>
      <c r="Q17" s="3">
        <v>34165494.116700001</v>
      </c>
      <c r="R17" s="3">
        <f t="shared" si="9"/>
        <v>-302971.67023999989</v>
      </c>
      <c r="S17" s="15">
        <v>34147973.133189999</v>
      </c>
      <c r="T17" s="3">
        <f t="shared" si="10"/>
        <v>-17520.983510002494</v>
      </c>
      <c r="U17" s="2">
        <v>38048540.858770005</v>
      </c>
      <c r="V17" s="3">
        <v>37792501.210370004</v>
      </c>
      <c r="W17" s="3">
        <f t="shared" si="11"/>
        <v>256039.64840000123</v>
      </c>
      <c r="X17" s="3">
        <f t="shared" si="12"/>
        <v>99.327071044983356</v>
      </c>
      <c r="Y17" s="3">
        <f t="shared" si="2"/>
        <v>4333182.6869100034</v>
      </c>
      <c r="Z17" s="3">
        <f t="shared" si="3"/>
        <v>112.85225167955247</v>
      </c>
      <c r="AA17" s="3">
        <f t="shared" si="13"/>
        <v>3900567.7255800068</v>
      </c>
      <c r="AB17" s="3">
        <f t="shared" si="14"/>
        <v>111.42254537441012</v>
      </c>
      <c r="AC17" s="3">
        <f t="shared" si="4"/>
        <v>112.0928362016125</v>
      </c>
      <c r="AD17" s="3">
        <f t="shared" si="15"/>
        <v>110.67275080416917</v>
      </c>
    </row>
    <row r="18" spans="1:30" ht="45" x14ac:dyDescent="0.25">
      <c r="A18" s="11">
        <v>10</v>
      </c>
      <c r="B18" s="12" t="s">
        <v>12</v>
      </c>
      <c r="C18" s="13">
        <v>761</v>
      </c>
      <c r="D18" s="14">
        <v>32272567.24103</v>
      </c>
      <c r="E18" s="14">
        <v>32272567.24103</v>
      </c>
      <c r="F18" s="3">
        <f t="shared" si="5"/>
        <v>0</v>
      </c>
      <c r="G18" s="3">
        <v>32424393.298950002</v>
      </c>
      <c r="H18" s="3">
        <f t="shared" si="6"/>
        <v>151826.05792000145</v>
      </c>
      <c r="I18" s="3">
        <v>32424393.298950002</v>
      </c>
      <c r="J18" s="3">
        <f t="shared" si="7"/>
        <v>0</v>
      </c>
      <c r="K18" s="3">
        <v>32646099.440000001</v>
      </c>
      <c r="L18" s="3">
        <f t="shared" si="8"/>
        <v>221706.14104999974</v>
      </c>
      <c r="M18" s="30">
        <v>32746099.438950002</v>
      </c>
      <c r="N18" s="3">
        <f t="shared" si="0"/>
        <v>99999.998950000852</v>
      </c>
      <c r="O18" s="30">
        <v>32864709.750950001</v>
      </c>
      <c r="P18" s="3">
        <f t="shared" si="1"/>
        <v>118610.31199999899</v>
      </c>
      <c r="Q18" s="3">
        <v>32999741.021259997</v>
      </c>
      <c r="R18" s="3">
        <f t="shared" si="9"/>
        <v>135031.27030999586</v>
      </c>
      <c r="S18" s="15">
        <v>33950765.026950002</v>
      </c>
      <c r="T18" s="3">
        <f t="shared" si="10"/>
        <v>951024.00569000468</v>
      </c>
      <c r="U18" s="2">
        <v>34318361.320210002</v>
      </c>
      <c r="V18" s="3">
        <v>34222638.742780007</v>
      </c>
      <c r="W18" s="3">
        <f t="shared" si="11"/>
        <v>95722.577429994941</v>
      </c>
      <c r="X18" s="3">
        <f t="shared" si="12"/>
        <v>99.721074743234823</v>
      </c>
      <c r="Y18" s="3">
        <f t="shared" si="2"/>
        <v>2045794.0791800022</v>
      </c>
      <c r="Z18" s="3">
        <f t="shared" si="3"/>
        <v>106.33911167928116</v>
      </c>
      <c r="AA18" s="3">
        <f t="shared" si="13"/>
        <v>367596.29326000065</v>
      </c>
      <c r="AB18" s="3">
        <f t="shared" si="14"/>
        <v>101.08273346114058</v>
      </c>
      <c r="AC18" s="3">
        <f t="shared" si="4"/>
        <v>106.04250503898794</v>
      </c>
      <c r="AD18" s="3">
        <f t="shared" si="15"/>
        <v>100.80078818728883</v>
      </c>
    </row>
    <row r="19" spans="1:30" ht="30" x14ac:dyDescent="0.25">
      <c r="A19" s="11">
        <v>11</v>
      </c>
      <c r="B19" s="12" t="s">
        <v>13</v>
      </c>
      <c r="C19" s="13">
        <v>762</v>
      </c>
      <c r="D19" s="14">
        <v>121490.88800000001</v>
      </c>
      <c r="E19" s="14">
        <v>121490.88800000001</v>
      </c>
      <c r="F19" s="3">
        <f t="shared" si="5"/>
        <v>0</v>
      </c>
      <c r="G19" s="3">
        <v>123285.758</v>
      </c>
      <c r="H19" s="3">
        <f t="shared" si="6"/>
        <v>1794.8699999999953</v>
      </c>
      <c r="I19" s="3">
        <v>123285.758</v>
      </c>
      <c r="J19" s="3">
        <f t="shared" si="7"/>
        <v>0</v>
      </c>
      <c r="K19" s="3">
        <v>123285.758</v>
      </c>
      <c r="L19" s="3">
        <f t="shared" si="8"/>
        <v>0</v>
      </c>
      <c r="M19" s="30">
        <v>123285.758</v>
      </c>
      <c r="N19" s="3">
        <f t="shared" si="0"/>
        <v>0</v>
      </c>
      <c r="O19" s="30">
        <v>123285.758</v>
      </c>
      <c r="P19" s="3">
        <f t="shared" si="1"/>
        <v>0</v>
      </c>
      <c r="Q19" s="3">
        <v>128071.351</v>
      </c>
      <c r="R19" s="3">
        <f t="shared" si="9"/>
        <v>4785.5929999999935</v>
      </c>
      <c r="S19" s="15">
        <v>125931.609</v>
      </c>
      <c r="T19" s="3">
        <f t="shared" si="10"/>
        <v>-2139.7419999999984</v>
      </c>
      <c r="U19" s="2">
        <v>125931.609</v>
      </c>
      <c r="V19" s="3">
        <v>124703.22762000001</v>
      </c>
      <c r="W19" s="3">
        <f t="shared" si="11"/>
        <v>1228.3813799999916</v>
      </c>
      <c r="X19" s="3">
        <f t="shared" si="12"/>
        <v>99.02456469050594</v>
      </c>
      <c r="Y19" s="3">
        <f t="shared" si="2"/>
        <v>4440.7209999999905</v>
      </c>
      <c r="Z19" s="3">
        <f t="shared" si="3"/>
        <v>103.6551885273898</v>
      </c>
      <c r="AA19" s="3">
        <f t="shared" si="13"/>
        <v>0</v>
      </c>
      <c r="AB19" s="3">
        <f t="shared" si="14"/>
        <v>100</v>
      </c>
      <c r="AC19" s="3">
        <f t="shared" si="4"/>
        <v>102.64409921837101</v>
      </c>
      <c r="AD19" s="3">
        <f t="shared" si="15"/>
        <v>99.02456469050594</v>
      </c>
    </row>
    <row r="20" spans="1:30" ht="45" x14ac:dyDescent="0.25">
      <c r="A20" s="11">
        <v>12</v>
      </c>
      <c r="B20" s="12" t="s">
        <v>14</v>
      </c>
      <c r="C20" s="13">
        <v>764</v>
      </c>
      <c r="D20" s="14">
        <v>4454648.0628500003</v>
      </c>
      <c r="E20" s="14">
        <v>4626089.6363300001</v>
      </c>
      <c r="F20" s="3">
        <f t="shared" si="5"/>
        <v>171441.57347999979</v>
      </c>
      <c r="G20" s="3">
        <v>4738604.2009199997</v>
      </c>
      <c r="H20" s="3">
        <f t="shared" si="6"/>
        <v>112514.56458999962</v>
      </c>
      <c r="I20" s="3">
        <v>4738604.2009199997</v>
      </c>
      <c r="J20" s="3">
        <f t="shared" si="7"/>
        <v>0</v>
      </c>
      <c r="K20" s="3">
        <v>4804557.5</v>
      </c>
      <c r="L20" s="3">
        <f t="shared" si="8"/>
        <v>65953.299080000259</v>
      </c>
      <c r="M20" s="30">
        <v>4812430.8421499999</v>
      </c>
      <c r="N20" s="3">
        <f t="shared" si="0"/>
        <v>7873.342149999924</v>
      </c>
      <c r="O20" s="30">
        <v>4862430.8421499999</v>
      </c>
      <c r="P20" s="3">
        <f t="shared" si="1"/>
        <v>50000</v>
      </c>
      <c r="Q20" s="3">
        <v>4980973.7874699999</v>
      </c>
      <c r="R20" s="3">
        <f t="shared" si="9"/>
        <v>118542.94531999994</v>
      </c>
      <c r="S20" s="15">
        <v>5215633.5337399999</v>
      </c>
      <c r="T20" s="3">
        <f t="shared" si="10"/>
        <v>234659.74627</v>
      </c>
      <c r="U20" s="2">
        <v>5586208.1758700004</v>
      </c>
      <c r="V20" s="3">
        <v>5514772.1490599997</v>
      </c>
      <c r="W20" s="3">
        <f t="shared" si="11"/>
        <v>71436.026810000651</v>
      </c>
      <c r="X20" s="3">
        <f t="shared" si="12"/>
        <v>98.721207220336453</v>
      </c>
      <c r="Y20" s="3">
        <f t="shared" si="2"/>
        <v>1131560.11302</v>
      </c>
      <c r="Z20" s="3">
        <f t="shared" si="3"/>
        <v>125.40178476627059</v>
      </c>
      <c r="AA20" s="3">
        <f t="shared" si="13"/>
        <v>370574.64213000052</v>
      </c>
      <c r="AB20" s="3">
        <f t="shared" si="14"/>
        <v>107.10507438325084</v>
      </c>
      <c r="AC20" s="3">
        <f t="shared" si="4"/>
        <v>123.79815579711031</v>
      </c>
      <c r="AD20" s="3">
        <f t="shared" si="15"/>
        <v>105.73542242538454</v>
      </c>
    </row>
    <row r="21" spans="1:30" ht="45" x14ac:dyDescent="0.25">
      <c r="A21" s="11">
        <v>13</v>
      </c>
      <c r="B21" s="12" t="s">
        <v>15</v>
      </c>
      <c r="C21" s="13">
        <v>766</v>
      </c>
      <c r="D21" s="14">
        <v>183804.11600000001</v>
      </c>
      <c r="E21" s="14">
        <v>183804.11600000001</v>
      </c>
      <c r="F21" s="3">
        <f t="shared" si="5"/>
        <v>0</v>
      </c>
      <c r="G21" s="3">
        <v>183804.11600000001</v>
      </c>
      <c r="H21" s="3">
        <f t="shared" si="6"/>
        <v>0</v>
      </c>
      <c r="I21" s="3">
        <v>183804.11600000001</v>
      </c>
      <c r="J21" s="3">
        <f t="shared" si="7"/>
        <v>0</v>
      </c>
      <c r="K21" s="3">
        <v>183804.11600000001</v>
      </c>
      <c r="L21" s="3">
        <f t="shared" si="8"/>
        <v>0</v>
      </c>
      <c r="M21" s="30">
        <v>205257.50399999999</v>
      </c>
      <c r="N21" s="3">
        <f t="shared" si="0"/>
        <v>21453.387999999977</v>
      </c>
      <c r="O21" s="30">
        <v>205257.50399999999</v>
      </c>
      <c r="P21" s="3">
        <f t="shared" si="1"/>
        <v>0</v>
      </c>
      <c r="Q21" s="3">
        <v>205445.10399999999</v>
      </c>
      <c r="R21" s="3">
        <f t="shared" si="9"/>
        <v>187.60000000000582</v>
      </c>
      <c r="S21" s="15">
        <v>205445.10399999999</v>
      </c>
      <c r="T21" s="3">
        <f t="shared" si="10"/>
        <v>0</v>
      </c>
      <c r="U21" s="2">
        <v>206685.22560000001</v>
      </c>
      <c r="V21" s="3">
        <v>205040.51278999998</v>
      </c>
      <c r="W21" s="3">
        <f t="shared" si="11"/>
        <v>1644.7128100000264</v>
      </c>
      <c r="X21" s="3">
        <f t="shared" si="12"/>
        <v>99.204242681001759</v>
      </c>
      <c r="Y21" s="3">
        <f t="shared" si="2"/>
        <v>22881.109599999996</v>
      </c>
      <c r="Z21" s="3">
        <f t="shared" si="3"/>
        <v>112.44863831014536</v>
      </c>
      <c r="AA21" s="3">
        <f t="shared" si="13"/>
        <v>1240.1216000000131</v>
      </c>
      <c r="AB21" s="3">
        <f t="shared" si="14"/>
        <v>100.60362674790247</v>
      </c>
      <c r="AC21" s="3">
        <f t="shared" si="4"/>
        <v>111.5538200406785</v>
      </c>
      <c r="AD21" s="3">
        <f t="shared" si="15"/>
        <v>99.803066024878348</v>
      </c>
    </row>
    <row r="22" spans="1:30" ht="30" x14ac:dyDescent="0.25">
      <c r="A22" s="11">
        <v>14</v>
      </c>
      <c r="B22" s="12" t="s">
        <v>16</v>
      </c>
      <c r="C22" s="13">
        <v>767</v>
      </c>
      <c r="D22" s="14">
        <v>688819.674</v>
      </c>
      <c r="E22" s="14">
        <v>688819.674</v>
      </c>
      <c r="F22" s="3">
        <f t="shared" si="5"/>
        <v>0</v>
      </c>
      <c r="G22" s="3">
        <v>688819.674</v>
      </c>
      <c r="H22" s="3">
        <f t="shared" si="6"/>
        <v>0</v>
      </c>
      <c r="I22" s="3">
        <v>688819.674</v>
      </c>
      <c r="J22" s="3">
        <f t="shared" si="7"/>
        <v>0</v>
      </c>
      <c r="K22" s="3">
        <v>696696.97</v>
      </c>
      <c r="L22" s="3">
        <f t="shared" si="8"/>
        <v>7877.295999999973</v>
      </c>
      <c r="M22" s="30">
        <v>694166.12135999999</v>
      </c>
      <c r="N22" s="3">
        <f t="shared" si="0"/>
        <v>-2530.848639999982</v>
      </c>
      <c r="O22" s="30">
        <v>694166.12135999999</v>
      </c>
      <c r="P22" s="3">
        <f t="shared" si="1"/>
        <v>0</v>
      </c>
      <c r="Q22" s="3">
        <v>691808.37138000003</v>
      </c>
      <c r="R22" s="3">
        <f t="shared" si="9"/>
        <v>-2357.7499799999641</v>
      </c>
      <c r="S22" s="15">
        <v>753020.22638000001</v>
      </c>
      <c r="T22" s="3">
        <f t="shared" si="10"/>
        <v>61211.854999999981</v>
      </c>
      <c r="U22" s="2">
        <v>753020.22638000001</v>
      </c>
      <c r="V22" s="3">
        <v>741822.01020000002</v>
      </c>
      <c r="W22" s="3">
        <f t="shared" si="11"/>
        <v>11198.216179999989</v>
      </c>
      <c r="X22" s="3">
        <f t="shared" si="12"/>
        <v>98.512893042218366</v>
      </c>
      <c r="Y22" s="3">
        <f t="shared" si="2"/>
        <v>64200.552380000008</v>
      </c>
      <c r="Z22" s="3">
        <f t="shared" si="3"/>
        <v>109.3203714706906</v>
      </c>
      <c r="AA22" s="3">
        <f t="shared" si="13"/>
        <v>0</v>
      </c>
      <c r="AB22" s="3">
        <f t="shared" si="14"/>
        <v>100</v>
      </c>
      <c r="AC22" s="3">
        <f t="shared" si="4"/>
        <v>107.69466062027723</v>
      </c>
      <c r="AD22" s="3">
        <f t="shared" si="15"/>
        <v>98.512893042218366</v>
      </c>
    </row>
    <row r="23" spans="1:30" ht="45" x14ac:dyDescent="0.25">
      <c r="A23" s="11">
        <v>15</v>
      </c>
      <c r="B23" s="12" t="s">
        <v>17</v>
      </c>
      <c r="C23" s="13">
        <v>768</v>
      </c>
      <c r="D23" s="14">
        <v>18073707.91003</v>
      </c>
      <c r="E23" s="14">
        <v>17566330.067369998</v>
      </c>
      <c r="F23" s="3">
        <f t="shared" si="5"/>
        <v>-507377.84266000241</v>
      </c>
      <c r="G23" s="3">
        <v>17657876.45603</v>
      </c>
      <c r="H23" s="3">
        <f t="shared" si="6"/>
        <v>91546.3886600025</v>
      </c>
      <c r="I23" s="3">
        <v>17657876.45603</v>
      </c>
      <c r="J23" s="3">
        <f t="shared" si="7"/>
        <v>0</v>
      </c>
      <c r="K23" s="3">
        <v>17980847.699999999</v>
      </c>
      <c r="L23" s="3">
        <f t="shared" si="8"/>
        <v>322971.24396999925</v>
      </c>
      <c r="M23" s="30">
        <v>18030782.857140001</v>
      </c>
      <c r="N23" s="3">
        <f t="shared" si="0"/>
        <v>49935.157140001655</v>
      </c>
      <c r="O23" s="30">
        <v>18549810.18871</v>
      </c>
      <c r="P23" s="3">
        <f t="shared" si="1"/>
        <v>519027.33156999946</v>
      </c>
      <c r="Q23" s="3">
        <v>21457732.231240001</v>
      </c>
      <c r="R23" s="3">
        <f t="shared" si="9"/>
        <v>2907922.0425300002</v>
      </c>
      <c r="S23" s="15">
        <v>23493357.943330001</v>
      </c>
      <c r="T23" s="3">
        <f t="shared" si="10"/>
        <v>2035625.7120900005</v>
      </c>
      <c r="U23" s="2">
        <v>23819445.012989998</v>
      </c>
      <c r="V23" s="3">
        <v>23454532.76103</v>
      </c>
      <c r="W23" s="3">
        <f t="shared" si="11"/>
        <v>364912.25195999816</v>
      </c>
      <c r="X23" s="3">
        <f t="shared" si="12"/>
        <v>98.468006908805009</v>
      </c>
      <c r="Y23" s="3">
        <f t="shared" si="2"/>
        <v>5745737.102959998</v>
      </c>
      <c r="Z23" s="3">
        <f t="shared" si="3"/>
        <v>131.79058293717031</v>
      </c>
      <c r="AA23" s="3">
        <f t="shared" si="13"/>
        <v>326087.06965999678</v>
      </c>
      <c r="AB23" s="3">
        <f t="shared" si="14"/>
        <v>101.38799685616068</v>
      </c>
      <c r="AC23" s="3">
        <f t="shared" si="4"/>
        <v>129.77156031172726</v>
      </c>
      <c r="AD23" s="3">
        <f t="shared" si="15"/>
        <v>99.834739749023299</v>
      </c>
    </row>
    <row r="24" spans="1:30" ht="93.75" customHeight="1" x14ac:dyDescent="0.25">
      <c r="A24" s="11">
        <v>16</v>
      </c>
      <c r="B24" s="12" t="s">
        <v>18</v>
      </c>
      <c r="C24" s="13">
        <v>769</v>
      </c>
      <c r="D24" s="14">
        <v>4912909.8332399996</v>
      </c>
      <c r="E24" s="14">
        <v>4466221.1130799996</v>
      </c>
      <c r="F24" s="3">
        <f t="shared" si="5"/>
        <v>-446688.72016000003</v>
      </c>
      <c r="G24" s="3">
        <v>4498265.3390800003</v>
      </c>
      <c r="H24" s="3">
        <f t="shared" si="6"/>
        <v>32044.226000000723</v>
      </c>
      <c r="I24" s="3">
        <v>4498265.3390800003</v>
      </c>
      <c r="J24" s="3">
        <f t="shared" si="7"/>
        <v>0</v>
      </c>
      <c r="K24" s="3">
        <v>4571363.1100000003</v>
      </c>
      <c r="L24" s="3">
        <f t="shared" si="8"/>
        <v>73097.770920000039</v>
      </c>
      <c r="M24" s="30">
        <v>4573763.1140799997</v>
      </c>
      <c r="N24" s="3">
        <f t="shared" si="0"/>
        <v>2400.0040799994022</v>
      </c>
      <c r="O24" s="30">
        <v>4794775.4140799996</v>
      </c>
      <c r="P24" s="3">
        <f t="shared" si="1"/>
        <v>221012.29999999981</v>
      </c>
      <c r="Q24" s="3">
        <v>5597900.2155100005</v>
      </c>
      <c r="R24" s="3">
        <f t="shared" si="9"/>
        <v>803124.80143000092</v>
      </c>
      <c r="S24" s="15">
        <v>5391202.9555000002</v>
      </c>
      <c r="T24" s="3">
        <f t="shared" si="10"/>
        <v>-206697.26001000032</v>
      </c>
      <c r="U24" s="2">
        <v>7407888.9821799994</v>
      </c>
      <c r="V24" s="3">
        <v>7200340.8375599999</v>
      </c>
      <c r="W24" s="3">
        <f t="shared" si="11"/>
        <v>207548.14461999945</v>
      </c>
      <c r="X24" s="3">
        <f t="shared" si="12"/>
        <v>97.198282194573039</v>
      </c>
      <c r="Y24" s="3">
        <f t="shared" si="2"/>
        <v>2494979.1489399998</v>
      </c>
      <c r="Z24" s="3">
        <f t="shared" si="3"/>
        <v>150.78414287311668</v>
      </c>
      <c r="AA24" s="3">
        <f t="shared" si="13"/>
        <v>2016686.0266799992</v>
      </c>
      <c r="AB24" s="3">
        <f t="shared" si="14"/>
        <v>137.40697657510029</v>
      </c>
      <c r="AC24" s="3">
        <f t="shared" si="4"/>
        <v>146.55959669448012</v>
      </c>
      <c r="AD24" s="3">
        <f t="shared" si="15"/>
        <v>133.55722084649685</v>
      </c>
    </row>
    <row r="25" spans="1:30" ht="30" x14ac:dyDescent="0.25">
      <c r="A25" s="11">
        <v>17</v>
      </c>
      <c r="B25" s="12" t="s">
        <v>19</v>
      </c>
      <c r="C25" s="13">
        <v>770</v>
      </c>
      <c r="D25" s="14">
        <v>79261.995859999995</v>
      </c>
      <c r="E25" s="14">
        <v>79261.995859999995</v>
      </c>
      <c r="F25" s="3">
        <f t="shared" si="5"/>
        <v>0</v>
      </c>
      <c r="G25" s="3">
        <v>79261.995859999995</v>
      </c>
      <c r="H25" s="3">
        <f t="shared" si="6"/>
        <v>0</v>
      </c>
      <c r="I25" s="3">
        <v>79261.995859999995</v>
      </c>
      <c r="J25" s="3">
        <f t="shared" si="7"/>
        <v>0</v>
      </c>
      <c r="K25" s="3">
        <v>79261.995859999995</v>
      </c>
      <c r="L25" s="3">
        <f t="shared" si="8"/>
        <v>0</v>
      </c>
      <c r="M25" s="30">
        <v>79261.995859999995</v>
      </c>
      <c r="N25" s="3">
        <f t="shared" si="0"/>
        <v>0</v>
      </c>
      <c r="O25" s="30">
        <v>79261.995859999995</v>
      </c>
      <c r="P25" s="3">
        <f t="shared" si="1"/>
        <v>0</v>
      </c>
      <c r="Q25" s="3">
        <v>79261.995859999995</v>
      </c>
      <c r="R25" s="3">
        <f t="shared" si="9"/>
        <v>0</v>
      </c>
      <c r="S25" s="15">
        <v>79165.395860000004</v>
      </c>
      <c r="T25" s="3">
        <f t="shared" si="10"/>
        <v>-96.599999999991269</v>
      </c>
      <c r="U25" s="2">
        <v>102955.16828</v>
      </c>
      <c r="V25" s="3">
        <v>102494.84538</v>
      </c>
      <c r="W25" s="3">
        <f t="shared" si="11"/>
        <v>460.32289999999921</v>
      </c>
      <c r="X25" s="3">
        <f t="shared" si="12"/>
        <v>99.552889954248741</v>
      </c>
      <c r="Y25" s="3">
        <f t="shared" si="2"/>
        <v>23693.172420000003</v>
      </c>
      <c r="Z25" s="3">
        <f t="shared" si="3"/>
        <v>129.89222282750629</v>
      </c>
      <c r="AA25" s="3">
        <f t="shared" si="13"/>
        <v>23789.772419999994</v>
      </c>
      <c r="AB25" s="3">
        <f t="shared" si="14"/>
        <v>130.05072122935002</v>
      </c>
      <c r="AC25" s="3">
        <f t="shared" si="4"/>
        <v>129.31146165059488</v>
      </c>
      <c r="AD25" s="3">
        <f t="shared" si="15"/>
        <v>129.46925139016162</v>
      </c>
    </row>
    <row r="26" spans="1:30" ht="45" x14ac:dyDescent="0.25">
      <c r="A26" s="11">
        <v>18</v>
      </c>
      <c r="B26" s="12" t="s">
        <v>20</v>
      </c>
      <c r="C26" s="13">
        <v>771</v>
      </c>
      <c r="D26" s="14">
        <v>588017.87670000002</v>
      </c>
      <c r="E26" s="14">
        <v>588017.87670000002</v>
      </c>
      <c r="F26" s="3">
        <f t="shared" si="5"/>
        <v>0</v>
      </c>
      <c r="G26" s="3">
        <v>588017.87670000002</v>
      </c>
      <c r="H26" s="3">
        <f t="shared" si="6"/>
        <v>0</v>
      </c>
      <c r="I26" s="3">
        <v>588017.87670000002</v>
      </c>
      <c r="J26" s="3">
        <f t="shared" si="7"/>
        <v>0</v>
      </c>
      <c r="K26" s="3">
        <v>588017.87670000002</v>
      </c>
      <c r="L26" s="3">
        <f t="shared" si="8"/>
        <v>0</v>
      </c>
      <c r="M26" s="30">
        <v>587730.73552999995</v>
      </c>
      <c r="N26" s="3">
        <f t="shared" si="0"/>
        <v>-287.14117000007536</v>
      </c>
      <c r="O26" s="30">
        <v>587730.73552999995</v>
      </c>
      <c r="P26" s="3">
        <f t="shared" si="1"/>
        <v>0</v>
      </c>
      <c r="Q26" s="3">
        <v>585745.52879000001</v>
      </c>
      <c r="R26" s="3">
        <f t="shared" si="9"/>
        <v>-1985.206739999936</v>
      </c>
      <c r="S26" s="15">
        <v>572493.80900000001</v>
      </c>
      <c r="T26" s="3">
        <f t="shared" si="10"/>
        <v>-13251.719790000003</v>
      </c>
      <c r="U26" s="2">
        <v>587472.72247000004</v>
      </c>
      <c r="V26" s="3">
        <v>586034.77203999995</v>
      </c>
      <c r="W26" s="3">
        <f t="shared" si="11"/>
        <v>1437.9504300000845</v>
      </c>
      <c r="X26" s="3">
        <f t="shared" si="12"/>
        <v>99.755231115420244</v>
      </c>
      <c r="Y26" s="3">
        <f t="shared" si="2"/>
        <v>-545.15422999998555</v>
      </c>
      <c r="Z26" s="3">
        <f t="shared" si="3"/>
        <v>99.907289514213502</v>
      </c>
      <c r="AA26" s="3">
        <f t="shared" si="13"/>
        <v>14978.913470000029</v>
      </c>
      <c r="AB26" s="3">
        <f t="shared" si="14"/>
        <v>102.61643239359468</v>
      </c>
      <c r="AC26" s="3">
        <f t="shared" si="4"/>
        <v>99.662747556055706</v>
      </c>
      <c r="AD26" s="3">
        <f t="shared" si="15"/>
        <v>102.36525929662935</v>
      </c>
    </row>
    <row r="27" spans="1:30" ht="75" x14ac:dyDescent="0.25">
      <c r="A27" s="11">
        <v>19</v>
      </c>
      <c r="B27" s="12" t="s">
        <v>21</v>
      </c>
      <c r="C27" s="13">
        <v>772</v>
      </c>
      <c r="D27" s="14">
        <v>65751.104999999996</v>
      </c>
      <c r="E27" s="14">
        <v>65751.104999999996</v>
      </c>
      <c r="F27" s="3">
        <f t="shared" si="5"/>
        <v>0</v>
      </c>
      <c r="G27" s="3">
        <v>65751.104999999996</v>
      </c>
      <c r="H27" s="3">
        <f t="shared" si="6"/>
        <v>0</v>
      </c>
      <c r="I27" s="3">
        <v>65751.104999999996</v>
      </c>
      <c r="J27" s="3">
        <f t="shared" si="7"/>
        <v>0</v>
      </c>
      <c r="K27" s="3">
        <v>65751.104999999996</v>
      </c>
      <c r="L27" s="3">
        <f t="shared" si="8"/>
        <v>0</v>
      </c>
      <c r="M27" s="30">
        <v>65751.104999999996</v>
      </c>
      <c r="N27" s="3">
        <f t="shared" si="0"/>
        <v>0</v>
      </c>
      <c r="O27" s="30">
        <v>67989.345000000001</v>
      </c>
      <c r="P27" s="3">
        <f t="shared" si="1"/>
        <v>2238.2400000000052</v>
      </c>
      <c r="Q27" s="3">
        <v>67989.345000000001</v>
      </c>
      <c r="R27" s="3">
        <f t="shared" si="9"/>
        <v>0</v>
      </c>
      <c r="S27" s="15">
        <v>67989.345000000001</v>
      </c>
      <c r="T27" s="3">
        <f t="shared" si="10"/>
        <v>0</v>
      </c>
      <c r="U27" s="2">
        <v>83633.512019999995</v>
      </c>
      <c r="V27" s="3">
        <v>83194.82448000001</v>
      </c>
      <c r="W27" s="3">
        <f t="shared" si="11"/>
        <v>438.68753999998444</v>
      </c>
      <c r="X27" s="3">
        <f t="shared" si="12"/>
        <v>99.475464404872682</v>
      </c>
      <c r="Y27" s="3">
        <f t="shared" si="2"/>
        <v>17882.407019999999</v>
      </c>
      <c r="Z27" s="3">
        <f t="shared" si="3"/>
        <v>127.19712013965392</v>
      </c>
      <c r="AA27" s="3">
        <f t="shared" si="13"/>
        <v>15644.167019999993</v>
      </c>
      <c r="AB27" s="3">
        <f t="shared" si="14"/>
        <v>123.0097333927838</v>
      </c>
      <c r="AC27" s="3">
        <f t="shared" si="4"/>
        <v>126.52992596854457</v>
      </c>
      <c r="AD27" s="3">
        <f t="shared" si="15"/>
        <v>122.36450355566745</v>
      </c>
    </row>
    <row r="28" spans="1:30" ht="45" x14ac:dyDescent="0.25">
      <c r="A28" s="11">
        <v>20</v>
      </c>
      <c r="B28" s="12" t="s">
        <v>49</v>
      </c>
      <c r="C28" s="13">
        <v>774</v>
      </c>
      <c r="D28" s="14">
        <v>584819.28760000004</v>
      </c>
      <c r="E28" s="14">
        <v>584819.28760000004</v>
      </c>
      <c r="F28" s="3">
        <f t="shared" si="5"/>
        <v>0</v>
      </c>
      <c r="G28" s="3">
        <v>769597.98341999995</v>
      </c>
      <c r="H28" s="3">
        <f t="shared" si="6"/>
        <v>184778.69581999991</v>
      </c>
      <c r="I28" s="3">
        <v>769597.98341999995</v>
      </c>
      <c r="J28" s="3">
        <f t="shared" si="7"/>
        <v>0</v>
      </c>
      <c r="K28" s="3">
        <v>769597.98341999995</v>
      </c>
      <c r="L28" s="3">
        <f t="shared" si="8"/>
        <v>0</v>
      </c>
      <c r="M28" s="30">
        <v>777687.1834199999</v>
      </c>
      <c r="N28" s="3">
        <f t="shared" si="0"/>
        <v>8089.1999999999534</v>
      </c>
      <c r="O28" s="30">
        <v>777687.1834199999</v>
      </c>
      <c r="P28" s="3">
        <f t="shared" si="1"/>
        <v>0</v>
      </c>
      <c r="Q28" s="3">
        <v>760069.20161999995</v>
      </c>
      <c r="R28" s="3">
        <f t="shared" si="9"/>
        <v>-17617.98179999995</v>
      </c>
      <c r="S28" s="15">
        <v>794147.88162</v>
      </c>
      <c r="T28" s="3">
        <f t="shared" si="10"/>
        <v>34078.680000000051</v>
      </c>
      <c r="U28" s="2">
        <v>773241.12362000009</v>
      </c>
      <c r="V28" s="3">
        <v>767794.68564000004</v>
      </c>
      <c r="W28" s="3">
        <f t="shared" si="11"/>
        <v>5446.4379800000461</v>
      </c>
      <c r="X28" s="3">
        <f t="shared" si="12"/>
        <v>99.295635240595843</v>
      </c>
      <c r="Y28" s="3">
        <f t="shared" si="2"/>
        <v>188421.83602000005</v>
      </c>
      <c r="Z28" s="3">
        <f t="shared" si="3"/>
        <v>132.21881357457471</v>
      </c>
      <c r="AA28" s="3">
        <f t="shared" si="13"/>
        <v>-20906.757999999914</v>
      </c>
      <c r="AB28" s="3">
        <f t="shared" si="14"/>
        <v>97.367397372218406</v>
      </c>
      <c r="AC28" s="3">
        <f t="shared" si="4"/>
        <v>131.28751084645313</v>
      </c>
      <c r="AD28" s="3">
        <f t="shared" si="15"/>
        <v>96.6815757379795</v>
      </c>
    </row>
    <row r="29" spans="1:30" ht="45" x14ac:dyDescent="0.25">
      <c r="A29" s="11">
        <v>21</v>
      </c>
      <c r="B29" s="12" t="s">
        <v>22</v>
      </c>
      <c r="C29" s="13">
        <v>775</v>
      </c>
      <c r="D29" s="14">
        <v>20516141.724300001</v>
      </c>
      <c r="E29" s="14">
        <v>24948328.956459999</v>
      </c>
      <c r="F29" s="3">
        <f t="shared" si="5"/>
        <v>4432187.2321599983</v>
      </c>
      <c r="G29" s="3">
        <v>22876845.63673</v>
      </c>
      <c r="H29" s="3">
        <f t="shared" si="6"/>
        <v>-2071483.3197299987</v>
      </c>
      <c r="I29" s="3">
        <v>22876845.63673</v>
      </c>
      <c r="J29" s="3">
        <f t="shared" si="7"/>
        <v>0</v>
      </c>
      <c r="K29" s="3">
        <v>23269381.98</v>
      </c>
      <c r="L29" s="3">
        <f t="shared" si="8"/>
        <v>392536.34327000007</v>
      </c>
      <c r="M29" s="30">
        <v>22915581.761229999</v>
      </c>
      <c r="N29" s="3">
        <f t="shared" si="0"/>
        <v>-353800.21877000108</v>
      </c>
      <c r="O29" s="30">
        <v>20876810.819060002</v>
      </c>
      <c r="P29" s="3">
        <f t="shared" si="1"/>
        <v>-2038770.9421699978</v>
      </c>
      <c r="Q29" s="3">
        <v>18859468.322549999</v>
      </c>
      <c r="R29" s="3">
        <f t="shared" si="9"/>
        <v>-2017342.4965100028</v>
      </c>
      <c r="S29" s="15">
        <v>18815501.11081</v>
      </c>
      <c r="T29" s="3">
        <f t="shared" si="10"/>
        <v>-43967.211739998311</v>
      </c>
      <c r="U29" s="2">
        <v>18210456.579539999</v>
      </c>
      <c r="V29" s="3">
        <v>14427741.63943</v>
      </c>
      <c r="W29" s="3">
        <f t="shared" si="11"/>
        <v>3782714.9401099999</v>
      </c>
      <c r="X29" s="3">
        <f t="shared" si="12"/>
        <v>79.227786389716357</v>
      </c>
      <c r="Y29" s="3">
        <f t="shared" si="2"/>
        <v>-2305685.1447600015</v>
      </c>
      <c r="Z29" s="3">
        <f t="shared" si="3"/>
        <v>88.761604517339293</v>
      </c>
      <c r="AA29" s="3">
        <f t="shared" si="13"/>
        <v>-605044.53127000108</v>
      </c>
      <c r="AB29" s="3">
        <f t="shared" si="14"/>
        <v>96.784329432914291</v>
      </c>
      <c r="AC29" s="3">
        <f t="shared" si="4"/>
        <v>70.323854423082395</v>
      </c>
      <c r="AD29" s="3">
        <f t="shared" si="15"/>
        <v>76.680081781828719</v>
      </c>
    </row>
    <row r="30" spans="1:30" ht="45" x14ac:dyDescent="0.25">
      <c r="A30" s="11">
        <v>22</v>
      </c>
      <c r="B30" s="12" t="s">
        <v>23</v>
      </c>
      <c r="C30" s="13">
        <v>776</v>
      </c>
      <c r="D30" s="14">
        <v>956234.08569000009</v>
      </c>
      <c r="E30" s="14">
        <v>1193669.1898399999</v>
      </c>
      <c r="F30" s="3">
        <f t="shared" si="5"/>
        <v>237435.1041499998</v>
      </c>
      <c r="G30" s="3">
        <v>1193669.1898399999</v>
      </c>
      <c r="H30" s="3">
        <f t="shared" si="6"/>
        <v>0</v>
      </c>
      <c r="I30" s="3">
        <v>1193669.1898399999</v>
      </c>
      <c r="J30" s="3">
        <f t="shared" si="7"/>
        <v>0</v>
      </c>
      <c r="K30" s="3">
        <v>1193669.1898399999</v>
      </c>
      <c r="L30" s="3">
        <f t="shared" si="8"/>
        <v>0</v>
      </c>
      <c r="M30" s="30">
        <v>1193669.1898399999</v>
      </c>
      <c r="N30" s="3">
        <f t="shared" si="0"/>
        <v>0</v>
      </c>
      <c r="O30" s="30">
        <v>1193669.1898399999</v>
      </c>
      <c r="P30" s="3">
        <f t="shared" si="1"/>
        <v>0</v>
      </c>
      <c r="Q30" s="3">
        <v>1193669.1898399999</v>
      </c>
      <c r="R30" s="3">
        <f t="shared" si="9"/>
        <v>0</v>
      </c>
      <c r="S30" s="15">
        <v>1193669.1898399999</v>
      </c>
      <c r="T30" s="3">
        <f t="shared" si="10"/>
        <v>0</v>
      </c>
      <c r="U30" s="2">
        <v>1199671.4717999999</v>
      </c>
      <c r="V30" s="3">
        <v>1163802.6931400001</v>
      </c>
      <c r="W30" s="3">
        <f t="shared" si="11"/>
        <v>35868.778659999836</v>
      </c>
      <c r="X30" s="3">
        <f t="shared" si="12"/>
        <v>97.010116560812946</v>
      </c>
      <c r="Y30" s="3">
        <f t="shared" si="2"/>
        <v>243437.38610999985</v>
      </c>
      <c r="Z30" s="3">
        <f t="shared" si="3"/>
        <v>125.45792811122605</v>
      </c>
      <c r="AA30" s="3">
        <f t="shared" si="13"/>
        <v>6002.2819600000512</v>
      </c>
      <c r="AB30" s="3">
        <f t="shared" si="14"/>
        <v>100.50284299964251</v>
      </c>
      <c r="AC30" s="3">
        <f t="shared" si="4"/>
        <v>121.70688229548131</v>
      </c>
      <c r="AD30" s="3">
        <f t="shared" si="15"/>
        <v>97.49792514088405</v>
      </c>
    </row>
    <row r="31" spans="1:30" ht="60" x14ac:dyDescent="0.25">
      <c r="A31" s="11" t="s">
        <v>53</v>
      </c>
      <c r="B31" s="12" t="s">
        <v>24</v>
      </c>
      <c r="C31" s="13">
        <v>778</v>
      </c>
      <c r="D31" s="3">
        <v>44786.538</v>
      </c>
      <c r="E31" s="3">
        <v>44786.538</v>
      </c>
      <c r="F31" s="3">
        <f t="shared" si="5"/>
        <v>0</v>
      </c>
      <c r="G31" s="3">
        <v>44786.538</v>
      </c>
      <c r="H31" s="3">
        <f t="shared" si="6"/>
        <v>0</v>
      </c>
      <c r="I31" s="3">
        <v>44786.538</v>
      </c>
      <c r="J31" s="3">
        <f t="shared" si="7"/>
        <v>0</v>
      </c>
      <c r="K31" s="3">
        <v>44786.538</v>
      </c>
      <c r="L31" s="3">
        <f t="shared" si="8"/>
        <v>0</v>
      </c>
      <c r="M31" s="56">
        <v>44786.538</v>
      </c>
      <c r="N31" s="3">
        <f t="shared" si="0"/>
        <v>0</v>
      </c>
      <c r="O31" s="3">
        <v>0</v>
      </c>
      <c r="P31" s="3">
        <f t="shared" si="1"/>
        <v>-44786.538</v>
      </c>
      <c r="Q31" s="16"/>
      <c r="R31" s="3">
        <f t="shared" si="9"/>
        <v>0</v>
      </c>
      <c r="S31" s="2"/>
      <c r="T31" s="3"/>
      <c r="U31" s="2"/>
      <c r="V31" s="3"/>
      <c r="W31" s="3"/>
      <c r="X31" s="3"/>
      <c r="Y31" s="3"/>
      <c r="Z31" s="3"/>
      <c r="AA31" s="3"/>
      <c r="AB31" s="3"/>
      <c r="AC31" s="3"/>
      <c r="AD31" s="3"/>
    </row>
    <row r="32" spans="1:30" ht="60" x14ac:dyDescent="0.25">
      <c r="A32" s="11">
        <v>23</v>
      </c>
      <c r="B32" s="12" t="s">
        <v>25</v>
      </c>
      <c r="C32" s="13">
        <v>779</v>
      </c>
      <c r="D32" s="14">
        <v>2367697.6130900001</v>
      </c>
      <c r="E32" s="14">
        <v>2367697.6130900001</v>
      </c>
      <c r="F32" s="3">
        <f t="shared" si="5"/>
        <v>0</v>
      </c>
      <c r="G32" s="3">
        <v>2393359.7930900003</v>
      </c>
      <c r="H32" s="3">
        <f t="shared" si="6"/>
        <v>25662.180000000168</v>
      </c>
      <c r="I32" s="3">
        <v>2393359.7930900003</v>
      </c>
      <c r="J32" s="3">
        <f t="shared" si="7"/>
        <v>0</v>
      </c>
      <c r="K32" s="3">
        <v>2393359.7930900003</v>
      </c>
      <c r="L32" s="3">
        <f t="shared" si="8"/>
        <v>0</v>
      </c>
      <c r="M32" s="30">
        <v>2412080.8870799998</v>
      </c>
      <c r="N32" s="3">
        <f t="shared" si="0"/>
        <v>18721.093989999499</v>
      </c>
      <c r="O32" s="30">
        <v>2431813.0572199998</v>
      </c>
      <c r="P32" s="3">
        <f t="shared" si="1"/>
        <v>19732.17014000006</v>
      </c>
      <c r="Q32" s="3">
        <v>2412381.3572199997</v>
      </c>
      <c r="R32" s="3">
        <f t="shared" si="9"/>
        <v>-19431.700000000186</v>
      </c>
      <c r="S32" s="15">
        <v>2407292.9005999998</v>
      </c>
      <c r="T32" s="3">
        <f t="shared" si="10"/>
        <v>-5088.4566199998371</v>
      </c>
      <c r="U32" s="2">
        <v>2445363.9581800001</v>
      </c>
      <c r="V32" s="3">
        <v>2433279.5377599997</v>
      </c>
      <c r="W32" s="3">
        <f t="shared" si="11"/>
        <v>12084.42042000033</v>
      </c>
      <c r="X32" s="3">
        <f t="shared" si="12"/>
        <v>99.505823238312786</v>
      </c>
      <c r="Y32" s="3">
        <f t="shared" ref="Y32:Y53" si="16">U32-D32</f>
        <v>77666.345089999959</v>
      </c>
      <c r="Z32" s="3">
        <f t="shared" ref="Z32:Z53" si="17">U32/D32*100</f>
        <v>103.28024764060306</v>
      </c>
      <c r="AA32" s="3">
        <f t="shared" si="13"/>
        <v>38071.057580000255</v>
      </c>
      <c r="AB32" s="3">
        <f t="shared" si="14"/>
        <v>101.58148838350793</v>
      </c>
      <c r="AC32" s="3">
        <f t="shared" ref="AC32:AC53" si="18">V32/D32*100</f>
        <v>102.76986065735019</v>
      </c>
      <c r="AD32" s="3">
        <f t="shared" si="15"/>
        <v>101.07949627374065</v>
      </c>
    </row>
    <row r="33" spans="1:30" ht="30" x14ac:dyDescent="0.25">
      <c r="A33" s="11">
        <v>24</v>
      </c>
      <c r="B33" s="12" t="s">
        <v>50</v>
      </c>
      <c r="C33" s="13">
        <v>780</v>
      </c>
      <c r="D33" s="14">
        <v>678244.43897000002</v>
      </c>
      <c r="E33" s="14">
        <v>839532.3517</v>
      </c>
      <c r="F33" s="3">
        <f t="shared" si="5"/>
        <v>161287.91272999998</v>
      </c>
      <c r="G33" s="3">
        <v>984272.26663999993</v>
      </c>
      <c r="H33" s="3">
        <f t="shared" si="6"/>
        <v>144739.91493999993</v>
      </c>
      <c r="I33" s="3">
        <v>984272.26663999993</v>
      </c>
      <c r="J33" s="3">
        <f t="shared" si="7"/>
        <v>0</v>
      </c>
      <c r="K33" s="3">
        <v>984272.26663999993</v>
      </c>
      <c r="L33" s="3">
        <f t="shared" si="8"/>
        <v>0</v>
      </c>
      <c r="M33" s="30">
        <v>985182.26663999993</v>
      </c>
      <c r="N33" s="3">
        <f t="shared" si="0"/>
        <v>910</v>
      </c>
      <c r="O33" s="30">
        <v>994688.47688999993</v>
      </c>
      <c r="P33" s="3">
        <f t="shared" si="1"/>
        <v>9506.2102500000037</v>
      </c>
      <c r="Q33" s="3">
        <v>976112.62213000003</v>
      </c>
      <c r="R33" s="3">
        <f t="shared" si="9"/>
        <v>-18575.8547599999</v>
      </c>
      <c r="S33" s="15">
        <v>960124.4220599999</v>
      </c>
      <c r="T33" s="3">
        <f t="shared" si="10"/>
        <v>-15988.200070000137</v>
      </c>
      <c r="U33" s="2">
        <v>1010618.19863</v>
      </c>
      <c r="V33" s="3">
        <v>991790.23205999995</v>
      </c>
      <c r="W33" s="3">
        <f t="shared" si="11"/>
        <v>18827.966570000048</v>
      </c>
      <c r="X33" s="3">
        <f t="shared" si="12"/>
        <v>98.136985204152921</v>
      </c>
      <c r="Y33" s="3">
        <f t="shared" si="16"/>
        <v>332373.75965999998</v>
      </c>
      <c r="Z33" s="3">
        <f t="shared" si="17"/>
        <v>149.00501066617687</v>
      </c>
      <c r="AA33" s="3">
        <f t="shared" si="13"/>
        <v>50493.776570000104</v>
      </c>
      <c r="AB33" s="3">
        <f t="shared" si="14"/>
        <v>105.25908678186342</v>
      </c>
      <c r="AC33" s="3">
        <f t="shared" si="18"/>
        <v>146.22902527091247</v>
      </c>
      <c r="AD33" s="3">
        <f t="shared" si="15"/>
        <v>103.29809442114382</v>
      </c>
    </row>
    <row r="34" spans="1:30" ht="45" x14ac:dyDescent="0.25">
      <c r="A34" s="11">
        <v>25</v>
      </c>
      <c r="B34" s="12" t="s">
        <v>26</v>
      </c>
      <c r="C34" s="13">
        <v>784</v>
      </c>
      <c r="D34" s="14">
        <v>1175088.2219400001</v>
      </c>
      <c r="E34" s="14">
        <v>1200163.14478</v>
      </c>
      <c r="F34" s="3">
        <f t="shared" si="5"/>
        <v>25074.922839999897</v>
      </c>
      <c r="G34" s="3">
        <v>1200703.80715</v>
      </c>
      <c r="H34" s="3">
        <f t="shared" si="6"/>
        <v>540.66237000003457</v>
      </c>
      <c r="I34" s="3">
        <v>1200703.80715</v>
      </c>
      <c r="J34" s="3">
        <f t="shared" si="7"/>
        <v>0</v>
      </c>
      <c r="K34" s="3">
        <v>1200703.80715</v>
      </c>
      <c r="L34" s="3">
        <f t="shared" si="8"/>
        <v>0</v>
      </c>
      <c r="M34" s="30">
        <v>1200703.80715</v>
      </c>
      <c r="N34" s="3">
        <f t="shared" si="0"/>
        <v>0</v>
      </c>
      <c r="O34" s="30">
        <v>1171383.6941500001</v>
      </c>
      <c r="P34" s="3">
        <f t="shared" si="1"/>
        <v>-29320.112999999896</v>
      </c>
      <c r="Q34" s="3">
        <v>1144691.67032</v>
      </c>
      <c r="R34" s="3">
        <f t="shared" si="9"/>
        <v>-26692.023830000078</v>
      </c>
      <c r="S34" s="15">
        <v>1444691.67032</v>
      </c>
      <c r="T34" s="3">
        <f t="shared" si="10"/>
        <v>300000</v>
      </c>
      <c r="U34" s="2">
        <v>1482804.77177</v>
      </c>
      <c r="V34" s="3">
        <v>1478592.7190099999</v>
      </c>
      <c r="W34" s="3">
        <f t="shared" si="11"/>
        <v>4212.0527600001078</v>
      </c>
      <c r="X34" s="3">
        <f t="shared" si="12"/>
        <v>99.715940166892494</v>
      </c>
      <c r="Y34" s="3">
        <f t="shared" si="16"/>
        <v>307716.54982999992</v>
      </c>
      <c r="Z34" s="3">
        <f t="shared" si="17"/>
        <v>126.18667637753856</v>
      </c>
      <c r="AA34" s="3">
        <f t="shared" si="13"/>
        <v>38113.101449999958</v>
      </c>
      <c r="AB34" s="3">
        <f t="shared" si="14"/>
        <v>102.63814779533946</v>
      </c>
      <c r="AC34" s="3">
        <f t="shared" si="18"/>
        <v>125.82823071521661</v>
      </c>
      <c r="AD34" s="3">
        <f t="shared" si="15"/>
        <v>102.34659404400739</v>
      </c>
    </row>
    <row r="35" spans="1:30" ht="135" x14ac:dyDescent="0.25">
      <c r="A35" s="11">
        <v>26</v>
      </c>
      <c r="B35" s="12" t="s">
        <v>27</v>
      </c>
      <c r="C35" s="13">
        <v>785</v>
      </c>
      <c r="D35" s="14">
        <v>1180047.50126</v>
      </c>
      <c r="E35" s="14">
        <v>1180047.50126</v>
      </c>
      <c r="F35" s="3">
        <f t="shared" si="5"/>
        <v>0</v>
      </c>
      <c r="G35" s="3">
        <v>1186996.2612600001</v>
      </c>
      <c r="H35" s="3">
        <f t="shared" si="6"/>
        <v>6948.7600000000093</v>
      </c>
      <c r="I35" s="3">
        <v>1186996.2612600001</v>
      </c>
      <c r="J35" s="3">
        <f t="shared" si="7"/>
        <v>0</v>
      </c>
      <c r="K35" s="3">
        <v>1186996.2612600001</v>
      </c>
      <c r="L35" s="3">
        <f t="shared" si="8"/>
        <v>0</v>
      </c>
      <c r="M35" s="30">
        <v>1198598.66126</v>
      </c>
      <c r="N35" s="3">
        <f t="shared" si="0"/>
        <v>11602.399999999907</v>
      </c>
      <c r="O35" s="30">
        <v>1198656.96126</v>
      </c>
      <c r="P35" s="3">
        <f t="shared" si="1"/>
        <v>58.300000000046566</v>
      </c>
      <c r="Q35" s="3">
        <v>1186656.96126</v>
      </c>
      <c r="R35" s="3">
        <f t="shared" si="9"/>
        <v>-12000</v>
      </c>
      <c r="S35" s="15">
        <v>1180597.47226</v>
      </c>
      <c r="T35" s="3">
        <f t="shared" si="10"/>
        <v>-6059.4890000000596</v>
      </c>
      <c r="U35" s="2">
        <v>1306160.6085099999</v>
      </c>
      <c r="V35" s="3">
        <v>1298658.7025799998</v>
      </c>
      <c r="W35" s="3">
        <f t="shared" si="11"/>
        <v>7501.9059300001245</v>
      </c>
      <c r="X35" s="3">
        <f t="shared" si="12"/>
        <v>99.425652107319479</v>
      </c>
      <c r="Y35" s="3">
        <f t="shared" si="16"/>
        <v>126113.10724999988</v>
      </c>
      <c r="Z35" s="3">
        <f t="shared" si="17"/>
        <v>110.68712124853806</v>
      </c>
      <c r="AA35" s="3">
        <f t="shared" si="13"/>
        <v>125563.13624999998</v>
      </c>
      <c r="AB35" s="3">
        <f t="shared" si="14"/>
        <v>110.6355586218253</v>
      </c>
      <c r="AC35" s="3">
        <f t="shared" si="18"/>
        <v>110.05139210017836</v>
      </c>
      <c r="AD35" s="3">
        <f t="shared" si="15"/>
        <v>110.00012562232553</v>
      </c>
    </row>
    <row r="36" spans="1:30" ht="45.75" customHeight="1" x14ac:dyDescent="0.25">
      <c r="A36" s="11">
        <v>27</v>
      </c>
      <c r="B36" s="12" t="s">
        <v>2</v>
      </c>
      <c r="C36" s="13">
        <v>786</v>
      </c>
      <c r="D36" s="14">
        <v>21736.184000000001</v>
      </c>
      <c r="E36" s="14">
        <v>21736.184000000001</v>
      </c>
      <c r="F36" s="3">
        <f t="shared" si="5"/>
        <v>0</v>
      </c>
      <c r="G36" s="3">
        <v>21736.184000000001</v>
      </c>
      <c r="H36" s="3">
        <f t="shared" si="6"/>
        <v>0</v>
      </c>
      <c r="I36" s="3">
        <v>21736.184000000001</v>
      </c>
      <c r="J36" s="3">
        <f t="shared" si="7"/>
        <v>0</v>
      </c>
      <c r="K36" s="3">
        <v>21736.184000000001</v>
      </c>
      <c r="L36" s="3">
        <f t="shared" si="8"/>
        <v>0</v>
      </c>
      <c r="M36" s="30">
        <v>21736.184000000001</v>
      </c>
      <c r="N36" s="3">
        <f t="shared" si="0"/>
        <v>0</v>
      </c>
      <c r="O36" s="30">
        <v>23038.184000000001</v>
      </c>
      <c r="P36" s="3">
        <f t="shared" si="1"/>
        <v>1302</v>
      </c>
      <c r="Q36" s="3">
        <v>23031.596000000001</v>
      </c>
      <c r="R36" s="3">
        <f t="shared" si="9"/>
        <v>-6.5879999999997381</v>
      </c>
      <c r="S36" s="15">
        <v>23031.596000000001</v>
      </c>
      <c r="T36" s="3">
        <f t="shared" si="10"/>
        <v>0</v>
      </c>
      <c r="U36" s="2">
        <v>23031.596000000001</v>
      </c>
      <c r="V36" s="3">
        <v>22756.9414</v>
      </c>
      <c r="W36" s="3">
        <f t="shared" si="11"/>
        <v>274.65460000000166</v>
      </c>
      <c r="X36" s="3">
        <f t="shared" si="12"/>
        <v>98.807487765936841</v>
      </c>
      <c r="Y36" s="3">
        <f t="shared" si="16"/>
        <v>1295.4120000000003</v>
      </c>
      <c r="Z36" s="3">
        <f t="shared" si="17"/>
        <v>105.95970295429962</v>
      </c>
      <c r="AA36" s="3">
        <f t="shared" si="13"/>
        <v>0</v>
      </c>
      <c r="AB36" s="3">
        <f t="shared" si="14"/>
        <v>100</v>
      </c>
      <c r="AC36" s="3">
        <f t="shared" si="18"/>
        <v>104.69612053339262</v>
      </c>
      <c r="AD36" s="3">
        <f t="shared" si="15"/>
        <v>98.807487765936841</v>
      </c>
    </row>
    <row r="37" spans="1:30" ht="45" x14ac:dyDescent="0.25">
      <c r="A37" s="11">
        <v>28</v>
      </c>
      <c r="B37" s="12" t="s">
        <v>44</v>
      </c>
      <c r="C37" s="13">
        <v>787</v>
      </c>
      <c r="D37" s="14">
        <v>1185721.4804</v>
      </c>
      <c r="E37" s="14">
        <v>1413293.60185</v>
      </c>
      <c r="F37" s="3">
        <f t="shared" si="5"/>
        <v>227572.12144999998</v>
      </c>
      <c r="G37" s="3">
        <v>1264493.60185</v>
      </c>
      <c r="H37" s="3">
        <f t="shared" si="6"/>
        <v>-148800</v>
      </c>
      <c r="I37" s="3">
        <v>1264493.60185</v>
      </c>
      <c r="J37" s="3">
        <f t="shared" si="7"/>
        <v>0</v>
      </c>
      <c r="K37" s="3">
        <v>1258881.6499999999</v>
      </c>
      <c r="L37" s="3">
        <f t="shared" si="8"/>
        <v>-5611.9518500000704</v>
      </c>
      <c r="M37" s="30">
        <v>1258881.6518699999</v>
      </c>
      <c r="N37" s="3">
        <f t="shared" si="0"/>
        <v>1.8700000364333391E-3</v>
      </c>
      <c r="O37" s="30">
        <v>1258881.6518699999</v>
      </c>
      <c r="P37" s="3">
        <f t="shared" si="1"/>
        <v>0</v>
      </c>
      <c r="Q37" s="3">
        <v>1245423.9115200001</v>
      </c>
      <c r="R37" s="3">
        <f t="shared" si="9"/>
        <v>-13457.740349999862</v>
      </c>
      <c r="S37" s="15">
        <v>1244498.0661099998</v>
      </c>
      <c r="T37" s="3">
        <f t="shared" si="10"/>
        <v>-925.84541000030003</v>
      </c>
      <c r="U37" s="2">
        <v>1250767.6416300002</v>
      </c>
      <c r="V37" s="3">
        <v>1141284.4084999999</v>
      </c>
      <c r="W37" s="3">
        <f t="shared" si="11"/>
        <v>109483.2331300003</v>
      </c>
      <c r="X37" s="3">
        <f t="shared" si="12"/>
        <v>91.246716857231633</v>
      </c>
      <c r="Y37" s="3">
        <f t="shared" si="16"/>
        <v>65046.161230000202</v>
      </c>
      <c r="Z37" s="3">
        <f t="shared" si="17"/>
        <v>105.48578753992524</v>
      </c>
      <c r="AA37" s="3">
        <f t="shared" si="13"/>
        <v>6269.5755200004205</v>
      </c>
      <c r="AB37" s="3">
        <f t="shared" si="14"/>
        <v>100.50378346826987</v>
      </c>
      <c r="AC37" s="3">
        <f t="shared" si="18"/>
        <v>96.252317881176495</v>
      </c>
      <c r="AD37" s="3">
        <f t="shared" si="15"/>
        <v>91.706402732097388</v>
      </c>
    </row>
    <row r="38" spans="1:30" ht="30" customHeight="1" x14ac:dyDescent="0.25">
      <c r="A38" s="11">
        <v>29</v>
      </c>
      <c r="B38" s="12" t="s">
        <v>28</v>
      </c>
      <c r="C38" s="13">
        <v>789</v>
      </c>
      <c r="D38" s="14">
        <v>572784.71303999994</v>
      </c>
      <c r="E38" s="14">
        <v>576101.61786999996</v>
      </c>
      <c r="F38" s="3">
        <f t="shared" si="5"/>
        <v>3316.904830000014</v>
      </c>
      <c r="G38" s="3">
        <v>674257.91835000005</v>
      </c>
      <c r="H38" s="3">
        <f t="shared" si="6"/>
        <v>98156.300480000093</v>
      </c>
      <c r="I38" s="3">
        <v>674257.91835000005</v>
      </c>
      <c r="J38" s="3">
        <f t="shared" si="7"/>
        <v>0</v>
      </c>
      <c r="K38" s="3">
        <v>674257.91835000005</v>
      </c>
      <c r="L38" s="3">
        <f t="shared" si="8"/>
        <v>0</v>
      </c>
      <c r="M38" s="30">
        <v>674257.91835000005</v>
      </c>
      <c r="N38" s="3">
        <f t="shared" si="0"/>
        <v>0</v>
      </c>
      <c r="O38" s="30">
        <v>708429.74534999998</v>
      </c>
      <c r="P38" s="3">
        <f t="shared" si="1"/>
        <v>34171.826999999932</v>
      </c>
      <c r="Q38" s="3">
        <v>714397.76830999996</v>
      </c>
      <c r="R38" s="3">
        <f t="shared" si="9"/>
        <v>5968.022959999973</v>
      </c>
      <c r="S38" s="15">
        <v>716054.25683000009</v>
      </c>
      <c r="T38" s="3">
        <f t="shared" si="10"/>
        <v>1656.4885200001299</v>
      </c>
      <c r="U38" s="2">
        <v>764840.53657</v>
      </c>
      <c r="V38" s="3">
        <v>757996.04309000005</v>
      </c>
      <c r="W38" s="3">
        <f t="shared" si="11"/>
        <v>6844.4934799999464</v>
      </c>
      <c r="X38" s="3">
        <f t="shared" si="12"/>
        <v>99.10510843074627</v>
      </c>
      <c r="Y38" s="3">
        <f t="shared" si="16"/>
        <v>192055.82353000005</v>
      </c>
      <c r="Z38" s="3">
        <f t="shared" si="17"/>
        <v>133.53019365874522</v>
      </c>
      <c r="AA38" s="3">
        <f t="shared" si="13"/>
        <v>48786.279739999911</v>
      </c>
      <c r="AB38" s="3">
        <f t="shared" si="14"/>
        <v>106.81320993132262</v>
      </c>
      <c r="AC38" s="3">
        <f t="shared" si="18"/>
        <v>132.33524321328491</v>
      </c>
      <c r="AD38" s="3">
        <f t="shared" si="15"/>
        <v>105.85734752079792</v>
      </c>
    </row>
    <row r="39" spans="1:30" ht="45.75" customHeight="1" x14ac:dyDescent="0.25">
      <c r="A39" s="11">
        <v>30</v>
      </c>
      <c r="B39" s="12" t="s">
        <v>29</v>
      </c>
      <c r="C39" s="13">
        <v>793</v>
      </c>
      <c r="D39" s="14">
        <v>28182.5</v>
      </c>
      <c r="E39" s="14">
        <v>28182.5</v>
      </c>
      <c r="F39" s="3">
        <f t="shared" si="5"/>
        <v>0</v>
      </c>
      <c r="G39" s="3">
        <v>28182.5</v>
      </c>
      <c r="H39" s="3">
        <f t="shared" si="6"/>
        <v>0</v>
      </c>
      <c r="I39" s="3">
        <v>28182.5</v>
      </c>
      <c r="J39" s="3">
        <f t="shared" si="7"/>
        <v>0</v>
      </c>
      <c r="K39" s="3">
        <v>33285.5</v>
      </c>
      <c r="L39" s="3">
        <f t="shared" si="8"/>
        <v>5103</v>
      </c>
      <c r="M39" s="30">
        <v>33285.5</v>
      </c>
      <c r="N39" s="3">
        <f t="shared" si="0"/>
        <v>0</v>
      </c>
      <c r="O39" s="30">
        <v>33285.5</v>
      </c>
      <c r="P39" s="3">
        <f t="shared" si="1"/>
        <v>0</v>
      </c>
      <c r="Q39" s="3">
        <v>33925.86</v>
      </c>
      <c r="R39" s="3">
        <f t="shared" si="9"/>
        <v>640.36000000000058</v>
      </c>
      <c r="S39" s="15">
        <v>33925.86</v>
      </c>
      <c r="T39" s="3">
        <f t="shared" si="10"/>
        <v>0</v>
      </c>
      <c r="U39" s="2">
        <v>46744.233369999994</v>
      </c>
      <c r="V39" s="3">
        <v>46463.807359999999</v>
      </c>
      <c r="W39" s="3">
        <f t="shared" si="11"/>
        <v>280.42600999999559</v>
      </c>
      <c r="X39" s="3">
        <f t="shared" si="12"/>
        <v>99.400084267549531</v>
      </c>
      <c r="Y39" s="3">
        <f t="shared" si="16"/>
        <v>18561.733369999994</v>
      </c>
      <c r="Z39" s="3">
        <f t="shared" si="17"/>
        <v>165.86262173334515</v>
      </c>
      <c r="AA39" s="3">
        <f t="shared" si="13"/>
        <v>12818.373369999994</v>
      </c>
      <c r="AB39" s="3">
        <f t="shared" si="14"/>
        <v>137.78348837730272</v>
      </c>
      <c r="AC39" s="3">
        <f t="shared" si="18"/>
        <v>164.86758577131198</v>
      </c>
      <c r="AD39" s="3">
        <f t="shared" si="15"/>
        <v>136.95690355380822</v>
      </c>
    </row>
    <row r="40" spans="1:30" ht="45" x14ac:dyDescent="0.25">
      <c r="A40" s="11">
        <v>31</v>
      </c>
      <c r="B40" s="12" t="s">
        <v>30</v>
      </c>
      <c r="C40" s="13">
        <v>795</v>
      </c>
      <c r="D40" s="14">
        <v>80206.365999999995</v>
      </c>
      <c r="E40" s="14">
        <v>80206.365999999995</v>
      </c>
      <c r="F40" s="3">
        <f t="shared" si="5"/>
        <v>0</v>
      </c>
      <c r="G40" s="3">
        <v>82326.365999999995</v>
      </c>
      <c r="H40" s="3">
        <f t="shared" si="6"/>
        <v>2120</v>
      </c>
      <c r="I40" s="3">
        <v>82326.365999999995</v>
      </c>
      <c r="J40" s="3">
        <f t="shared" si="7"/>
        <v>0</v>
      </c>
      <c r="K40" s="3">
        <v>82326.365999999995</v>
      </c>
      <c r="L40" s="3">
        <f t="shared" si="8"/>
        <v>0</v>
      </c>
      <c r="M40" s="30">
        <v>82326.365999999995</v>
      </c>
      <c r="N40" s="3">
        <f t="shared" si="0"/>
        <v>0</v>
      </c>
      <c r="O40" s="30">
        <v>82326.365999999995</v>
      </c>
      <c r="P40" s="3">
        <f t="shared" si="1"/>
        <v>0</v>
      </c>
      <c r="Q40" s="3">
        <v>80206.365999999995</v>
      </c>
      <c r="R40" s="3">
        <f t="shared" si="9"/>
        <v>-2120</v>
      </c>
      <c r="S40" s="15">
        <v>79956.365999999995</v>
      </c>
      <c r="T40" s="3">
        <f t="shared" si="10"/>
        <v>-250</v>
      </c>
      <c r="U40" s="2">
        <v>93826.298999999999</v>
      </c>
      <c r="V40" s="3">
        <v>90279.336180000013</v>
      </c>
      <c r="W40" s="3">
        <f t="shared" si="11"/>
        <v>3546.9628199999861</v>
      </c>
      <c r="X40" s="3">
        <f t="shared" si="12"/>
        <v>96.21964965281218</v>
      </c>
      <c r="Y40" s="3">
        <f t="shared" si="16"/>
        <v>13619.933000000005</v>
      </c>
      <c r="Z40" s="3">
        <f t="shared" si="17"/>
        <v>116.98111219750314</v>
      </c>
      <c r="AA40" s="3">
        <f t="shared" si="13"/>
        <v>13869.933000000005</v>
      </c>
      <c r="AB40" s="3">
        <f t="shared" si="14"/>
        <v>117.34687767075359</v>
      </c>
      <c r="AC40" s="3">
        <f t="shared" si="18"/>
        <v>112.55881631640064</v>
      </c>
      <c r="AD40" s="3">
        <f t="shared" si="15"/>
        <v>112.91075457331317</v>
      </c>
    </row>
    <row r="41" spans="1:30" ht="59.25" customHeight="1" x14ac:dyDescent="0.25">
      <c r="A41" s="11">
        <v>32</v>
      </c>
      <c r="B41" s="12" t="s">
        <v>31</v>
      </c>
      <c r="C41" s="13">
        <v>796</v>
      </c>
      <c r="D41" s="14">
        <v>142149.18755999999</v>
      </c>
      <c r="E41" s="14">
        <v>142149.18755999999</v>
      </c>
      <c r="F41" s="3">
        <f t="shared" si="5"/>
        <v>0</v>
      </c>
      <c r="G41" s="3">
        <v>142488.63924000002</v>
      </c>
      <c r="H41" s="3">
        <f t="shared" si="6"/>
        <v>339.45168000002741</v>
      </c>
      <c r="I41" s="3">
        <v>142488.63924000002</v>
      </c>
      <c r="J41" s="3">
        <f t="shared" si="7"/>
        <v>0</v>
      </c>
      <c r="K41" s="3">
        <v>142488.63924000002</v>
      </c>
      <c r="L41" s="3">
        <f t="shared" si="8"/>
        <v>0</v>
      </c>
      <c r="M41" s="30">
        <v>142488.63924000002</v>
      </c>
      <c r="N41" s="3">
        <f t="shared" si="0"/>
        <v>0</v>
      </c>
      <c r="O41" s="30">
        <v>142488.63924000002</v>
      </c>
      <c r="P41" s="3">
        <f t="shared" si="1"/>
        <v>0</v>
      </c>
      <c r="Q41" s="3">
        <v>142488.63924000002</v>
      </c>
      <c r="R41" s="3">
        <f t="shared" si="9"/>
        <v>0</v>
      </c>
      <c r="S41" s="15">
        <v>142234.63924000002</v>
      </c>
      <c r="T41" s="3">
        <f t="shared" si="10"/>
        <v>-254</v>
      </c>
      <c r="U41" s="2">
        <v>154588.30921000001</v>
      </c>
      <c r="V41" s="3">
        <v>153772.27616000001</v>
      </c>
      <c r="W41" s="3">
        <f t="shared" si="11"/>
        <v>816.03304999999818</v>
      </c>
      <c r="X41" s="3">
        <f t="shared" si="12"/>
        <v>99.472124991747307</v>
      </c>
      <c r="Y41" s="3">
        <f t="shared" si="16"/>
        <v>12439.121650000016</v>
      </c>
      <c r="Z41" s="3">
        <f t="shared" si="17"/>
        <v>108.75075113936164</v>
      </c>
      <c r="AA41" s="3">
        <f t="shared" si="13"/>
        <v>12353.669969999988</v>
      </c>
      <c r="AB41" s="3">
        <f t="shared" si="14"/>
        <v>108.68541589869326</v>
      </c>
      <c r="AC41" s="3">
        <f t="shared" si="18"/>
        <v>108.17668310280986</v>
      </c>
      <c r="AD41" s="3">
        <f t="shared" si="15"/>
        <v>108.11169275054857</v>
      </c>
    </row>
    <row r="42" spans="1:30" ht="105" x14ac:dyDescent="0.25">
      <c r="A42" s="11">
        <v>33</v>
      </c>
      <c r="B42" s="12" t="s">
        <v>32</v>
      </c>
      <c r="C42" s="13">
        <v>797</v>
      </c>
      <c r="D42" s="14">
        <v>48352.938999999998</v>
      </c>
      <c r="E42" s="14">
        <v>48352.938999999998</v>
      </c>
      <c r="F42" s="3">
        <f t="shared" si="5"/>
        <v>0</v>
      </c>
      <c r="G42" s="3">
        <v>48352.938999999998</v>
      </c>
      <c r="H42" s="3">
        <f t="shared" si="6"/>
        <v>0</v>
      </c>
      <c r="I42" s="3">
        <v>48352.938999999998</v>
      </c>
      <c r="J42" s="3">
        <f t="shared" si="7"/>
        <v>0</v>
      </c>
      <c r="K42" s="3">
        <v>48352.938999999998</v>
      </c>
      <c r="L42" s="3">
        <f t="shared" si="8"/>
        <v>0</v>
      </c>
      <c r="M42" s="30">
        <v>47933.504399999998</v>
      </c>
      <c r="N42" s="3">
        <f t="shared" si="0"/>
        <v>-419.4346000000005</v>
      </c>
      <c r="O42" s="30">
        <v>47493.322240000001</v>
      </c>
      <c r="P42" s="3">
        <f t="shared" si="1"/>
        <v>-440.18215999999666</v>
      </c>
      <c r="Q42" s="3">
        <v>48225.29924</v>
      </c>
      <c r="R42" s="3">
        <f t="shared" si="9"/>
        <v>731.97699999999895</v>
      </c>
      <c r="S42" s="15">
        <v>47925.040959999998</v>
      </c>
      <c r="T42" s="3">
        <f t="shared" si="10"/>
        <v>-300.25828000000183</v>
      </c>
      <c r="U42" s="2">
        <v>63712.234960000002</v>
      </c>
      <c r="V42" s="3">
        <v>63712.234960000002</v>
      </c>
      <c r="W42" s="3">
        <f t="shared" si="11"/>
        <v>0</v>
      </c>
      <c r="X42" s="3">
        <f t="shared" si="12"/>
        <v>100</v>
      </c>
      <c r="Y42" s="3">
        <f t="shared" si="16"/>
        <v>15359.295960000003</v>
      </c>
      <c r="Z42" s="3">
        <f t="shared" si="17"/>
        <v>131.76496874367865</v>
      </c>
      <c r="AA42" s="3">
        <f t="shared" si="13"/>
        <v>15787.194000000003</v>
      </c>
      <c r="AB42" s="3">
        <f t="shared" si="14"/>
        <v>132.94143037494027</v>
      </c>
      <c r="AC42" s="3">
        <f t="shared" si="18"/>
        <v>131.76496874367865</v>
      </c>
      <c r="AD42" s="3">
        <f t="shared" si="15"/>
        <v>132.94143037494027</v>
      </c>
    </row>
    <row r="43" spans="1:30" ht="45" x14ac:dyDescent="0.25">
      <c r="A43" s="11">
        <v>34</v>
      </c>
      <c r="B43" s="12" t="s">
        <v>33</v>
      </c>
      <c r="C43" s="13">
        <v>798</v>
      </c>
      <c r="D43" s="14">
        <v>190658.698</v>
      </c>
      <c r="E43" s="14">
        <v>190658.698</v>
      </c>
      <c r="F43" s="3">
        <f t="shared" si="5"/>
        <v>0</v>
      </c>
      <c r="G43" s="3">
        <v>190658.698</v>
      </c>
      <c r="H43" s="3">
        <f t="shared" si="6"/>
        <v>0</v>
      </c>
      <c r="I43" s="3">
        <v>190658.698</v>
      </c>
      <c r="J43" s="3">
        <f t="shared" si="7"/>
        <v>0</v>
      </c>
      <c r="K43" s="3">
        <v>190658.698</v>
      </c>
      <c r="L43" s="3">
        <f t="shared" si="8"/>
        <v>0</v>
      </c>
      <c r="M43" s="30">
        <v>190658.698</v>
      </c>
      <c r="N43" s="3">
        <f t="shared" si="0"/>
        <v>0</v>
      </c>
      <c r="O43" s="30">
        <v>190658.698</v>
      </c>
      <c r="P43" s="3">
        <f t="shared" si="1"/>
        <v>0</v>
      </c>
      <c r="Q43" s="3">
        <v>190658.698</v>
      </c>
      <c r="R43" s="3">
        <f t="shared" si="9"/>
        <v>0</v>
      </c>
      <c r="S43" s="15">
        <v>190658.698</v>
      </c>
      <c r="T43" s="3">
        <f t="shared" si="10"/>
        <v>0</v>
      </c>
      <c r="U43" s="2">
        <v>258928.93100000001</v>
      </c>
      <c r="V43" s="3">
        <v>257391.53144999998</v>
      </c>
      <c r="W43" s="3">
        <f t="shared" si="11"/>
        <v>1537.399550000031</v>
      </c>
      <c r="X43" s="3">
        <f t="shared" si="12"/>
        <v>99.406246515573798</v>
      </c>
      <c r="Y43" s="3">
        <f t="shared" si="16"/>
        <v>68270.233000000007</v>
      </c>
      <c r="Z43" s="3">
        <f t="shared" si="17"/>
        <v>135.80756278950358</v>
      </c>
      <c r="AA43" s="3">
        <f t="shared" si="13"/>
        <v>68270.233000000007</v>
      </c>
      <c r="AB43" s="3">
        <f t="shared" si="14"/>
        <v>135.80756278950358</v>
      </c>
      <c r="AC43" s="3">
        <f t="shared" si="18"/>
        <v>135.00120065332658</v>
      </c>
      <c r="AD43" s="3">
        <f t="shared" si="15"/>
        <v>135.00120065332658</v>
      </c>
    </row>
    <row r="44" spans="1:30" ht="45.75" customHeight="1" x14ac:dyDescent="0.25">
      <c r="A44" s="11">
        <v>35</v>
      </c>
      <c r="B44" s="12" t="s">
        <v>34</v>
      </c>
      <c r="C44" s="13">
        <v>799</v>
      </c>
      <c r="D44" s="14">
        <v>106228.97164</v>
      </c>
      <c r="E44" s="14">
        <v>106228.97164</v>
      </c>
      <c r="F44" s="3">
        <f t="shared" si="5"/>
        <v>0</v>
      </c>
      <c r="G44" s="3">
        <v>106228.97164</v>
      </c>
      <c r="H44" s="3">
        <f t="shared" si="6"/>
        <v>0</v>
      </c>
      <c r="I44" s="3">
        <v>106228.97164</v>
      </c>
      <c r="J44" s="3">
        <f t="shared" si="7"/>
        <v>0</v>
      </c>
      <c r="K44" s="3">
        <v>106228.97164</v>
      </c>
      <c r="L44" s="3">
        <f t="shared" si="8"/>
        <v>0</v>
      </c>
      <c r="M44" s="30">
        <v>101226.05664</v>
      </c>
      <c r="N44" s="3">
        <f t="shared" si="0"/>
        <v>-5002.9150000000081</v>
      </c>
      <c r="O44" s="30">
        <v>90226.056639999995</v>
      </c>
      <c r="P44" s="3">
        <f t="shared" si="1"/>
        <v>-11000</v>
      </c>
      <c r="Q44" s="3">
        <v>88736.236359999995</v>
      </c>
      <c r="R44" s="3">
        <f t="shared" si="9"/>
        <v>-1489.8202799999999</v>
      </c>
      <c r="S44" s="15">
        <v>88736.236359999995</v>
      </c>
      <c r="T44" s="3">
        <f t="shared" si="10"/>
        <v>0</v>
      </c>
      <c r="U44" s="2">
        <v>94095.930159999989</v>
      </c>
      <c r="V44" s="3">
        <v>94095.930159999989</v>
      </c>
      <c r="W44" s="3">
        <f t="shared" si="11"/>
        <v>0</v>
      </c>
      <c r="X44" s="3">
        <f t="shared" si="12"/>
        <v>100</v>
      </c>
      <c r="Y44" s="3">
        <f t="shared" si="16"/>
        <v>-12133.041480000014</v>
      </c>
      <c r="Z44" s="3">
        <f t="shared" si="17"/>
        <v>88.578406349335893</v>
      </c>
      <c r="AA44" s="3">
        <f t="shared" si="13"/>
        <v>5359.6937999999936</v>
      </c>
      <c r="AB44" s="3">
        <f t="shared" si="14"/>
        <v>106.040028312961</v>
      </c>
      <c r="AC44" s="3">
        <f t="shared" si="18"/>
        <v>88.578406349335893</v>
      </c>
      <c r="AD44" s="3">
        <f t="shared" si="15"/>
        <v>106.040028312961</v>
      </c>
    </row>
    <row r="45" spans="1:30" ht="32.25" customHeight="1" x14ac:dyDescent="0.25">
      <c r="A45" s="11">
        <v>36</v>
      </c>
      <c r="B45" s="12" t="s">
        <v>3</v>
      </c>
      <c r="C45" s="13">
        <v>805</v>
      </c>
      <c r="D45" s="14">
        <v>11246.050999999999</v>
      </c>
      <c r="E45" s="14">
        <v>11246.050999999999</v>
      </c>
      <c r="F45" s="3">
        <f t="shared" si="5"/>
        <v>0</v>
      </c>
      <c r="G45" s="3">
        <v>11246.050999999999</v>
      </c>
      <c r="H45" s="3">
        <f t="shared" si="6"/>
        <v>0</v>
      </c>
      <c r="I45" s="3">
        <v>11246.050999999999</v>
      </c>
      <c r="J45" s="3">
        <f t="shared" si="7"/>
        <v>0</v>
      </c>
      <c r="K45" s="3">
        <v>11246.050999999999</v>
      </c>
      <c r="L45" s="3">
        <f t="shared" si="8"/>
        <v>0</v>
      </c>
      <c r="M45" s="30">
        <v>11246.050999999999</v>
      </c>
      <c r="N45" s="3">
        <f t="shared" si="0"/>
        <v>0</v>
      </c>
      <c r="O45" s="30">
        <v>11246.050999999999</v>
      </c>
      <c r="P45" s="3">
        <f t="shared" si="1"/>
        <v>0</v>
      </c>
      <c r="Q45" s="3">
        <v>11246.050999999999</v>
      </c>
      <c r="R45" s="3">
        <f t="shared" si="9"/>
        <v>0</v>
      </c>
      <c r="S45" s="15">
        <v>11246.050999999999</v>
      </c>
      <c r="T45" s="3">
        <f t="shared" si="10"/>
        <v>0</v>
      </c>
      <c r="U45" s="2">
        <v>11246.050999999999</v>
      </c>
      <c r="V45" s="3">
        <v>11238.129570000001</v>
      </c>
      <c r="W45" s="3">
        <f t="shared" si="11"/>
        <v>7.9214299999985087</v>
      </c>
      <c r="X45" s="3">
        <f t="shared" si="12"/>
        <v>99.92956256378352</v>
      </c>
      <c r="Y45" s="3">
        <f t="shared" si="16"/>
        <v>0</v>
      </c>
      <c r="Z45" s="3">
        <f t="shared" si="17"/>
        <v>100</v>
      </c>
      <c r="AA45" s="3">
        <f t="shared" si="13"/>
        <v>0</v>
      </c>
      <c r="AB45" s="3">
        <f t="shared" si="14"/>
        <v>100</v>
      </c>
      <c r="AC45" s="3">
        <f t="shared" si="18"/>
        <v>99.92956256378352</v>
      </c>
      <c r="AD45" s="3">
        <f t="shared" si="15"/>
        <v>99.92956256378352</v>
      </c>
    </row>
    <row r="46" spans="1:30" ht="45" x14ac:dyDescent="0.25">
      <c r="A46" s="11">
        <v>37</v>
      </c>
      <c r="B46" s="12" t="s">
        <v>35</v>
      </c>
      <c r="C46" s="13">
        <v>806</v>
      </c>
      <c r="D46" s="14">
        <v>3431267.3483299999</v>
      </c>
      <c r="E46" s="14">
        <v>3500230.78761</v>
      </c>
      <c r="F46" s="3">
        <f t="shared" si="5"/>
        <v>68963.43928000005</v>
      </c>
      <c r="G46" s="3">
        <v>3506116.2911100001</v>
      </c>
      <c r="H46" s="3">
        <f t="shared" si="6"/>
        <v>5885.503500000108</v>
      </c>
      <c r="I46" s="3">
        <v>3506116.2911100001</v>
      </c>
      <c r="J46" s="3">
        <f t="shared" si="7"/>
        <v>0</v>
      </c>
      <c r="K46" s="3">
        <v>3518670.94</v>
      </c>
      <c r="L46" s="3">
        <f t="shared" si="8"/>
        <v>12554.648889999837</v>
      </c>
      <c r="M46" s="30">
        <v>3511620.94111</v>
      </c>
      <c r="N46" s="3">
        <f t="shared" si="0"/>
        <v>-7049.9988899999298</v>
      </c>
      <c r="O46" s="30">
        <v>3511738.1211100002</v>
      </c>
      <c r="P46" s="3">
        <f t="shared" si="1"/>
        <v>117.18000000016764</v>
      </c>
      <c r="Q46" s="3">
        <v>3492866.91548</v>
      </c>
      <c r="R46" s="3">
        <f t="shared" si="9"/>
        <v>-18871.205630000215</v>
      </c>
      <c r="S46" s="15">
        <v>3486919.16469</v>
      </c>
      <c r="T46" s="3">
        <f t="shared" si="10"/>
        <v>-5947.7507899999619</v>
      </c>
      <c r="U46" s="2">
        <v>3501525.4027399998</v>
      </c>
      <c r="V46" s="3">
        <v>3492021.6480100001</v>
      </c>
      <c r="W46" s="3">
        <f t="shared" si="11"/>
        <v>9503.754729999695</v>
      </c>
      <c r="X46" s="3">
        <f t="shared" si="12"/>
        <v>99.728582442310341</v>
      </c>
      <c r="Y46" s="3">
        <f t="shared" si="16"/>
        <v>70258.054409999866</v>
      </c>
      <c r="Z46" s="3">
        <f t="shared" si="17"/>
        <v>102.04758321860857</v>
      </c>
      <c r="AA46" s="3">
        <f t="shared" si="13"/>
        <v>14606.238049999811</v>
      </c>
      <c r="AB46" s="3">
        <f t="shared" si="14"/>
        <v>100.41888662627767</v>
      </c>
      <c r="AC46" s="3">
        <f t="shared" si="18"/>
        <v>101.7706081605553</v>
      </c>
      <c r="AD46" s="3">
        <f t="shared" si="15"/>
        <v>100.1463321367375</v>
      </c>
    </row>
    <row r="47" spans="1:30" ht="90" x14ac:dyDescent="0.25">
      <c r="A47" s="11">
        <v>38</v>
      </c>
      <c r="B47" s="12" t="s">
        <v>46</v>
      </c>
      <c r="C47" s="13">
        <v>807</v>
      </c>
      <c r="D47" s="14">
        <v>2509287.5826099999</v>
      </c>
      <c r="E47" s="14">
        <v>2559694.30461</v>
      </c>
      <c r="F47" s="3">
        <f t="shared" si="5"/>
        <v>50406.722000000067</v>
      </c>
      <c r="G47" s="3">
        <v>2565168.5086099999</v>
      </c>
      <c r="H47" s="3">
        <f t="shared" si="6"/>
        <v>5474.2039999999106</v>
      </c>
      <c r="I47" s="3">
        <v>2565168.5086099999</v>
      </c>
      <c r="J47" s="3">
        <f t="shared" si="7"/>
        <v>0</v>
      </c>
      <c r="K47" s="3">
        <v>2565786.46</v>
      </c>
      <c r="L47" s="3">
        <f t="shared" si="8"/>
        <v>617.9513900000602</v>
      </c>
      <c r="M47" s="30">
        <v>2564706.6096100002</v>
      </c>
      <c r="N47" s="3">
        <f t="shared" si="0"/>
        <v>-1079.8503899998032</v>
      </c>
      <c r="O47" s="30">
        <v>2560866.2916100002</v>
      </c>
      <c r="P47" s="3">
        <f t="shared" si="1"/>
        <v>-3840.3179999999702</v>
      </c>
      <c r="Q47" s="3">
        <v>2560829.7016100003</v>
      </c>
      <c r="R47" s="3">
        <f t="shared" si="9"/>
        <v>-36.589999999850988</v>
      </c>
      <c r="S47" s="15">
        <v>2559520.7300100001</v>
      </c>
      <c r="T47" s="3">
        <f t="shared" si="10"/>
        <v>-1308.9716000002809</v>
      </c>
      <c r="U47" s="2">
        <v>2714905.2931399997</v>
      </c>
      <c r="V47" s="3">
        <v>2673650.0472599999</v>
      </c>
      <c r="W47" s="3">
        <f t="shared" si="11"/>
        <v>41255.245879999828</v>
      </c>
      <c r="X47" s="3">
        <f t="shared" si="12"/>
        <v>98.480416757658432</v>
      </c>
      <c r="Y47" s="3">
        <f t="shared" si="16"/>
        <v>205617.71052999981</v>
      </c>
      <c r="Z47" s="3">
        <f t="shared" si="17"/>
        <v>108.1942664505648</v>
      </c>
      <c r="AA47" s="3">
        <f t="shared" si="13"/>
        <v>155384.56312999967</v>
      </c>
      <c r="AB47" s="3">
        <f t="shared" si="14"/>
        <v>106.07084604973653</v>
      </c>
      <c r="AC47" s="3">
        <f t="shared" si="18"/>
        <v>106.55016450840762</v>
      </c>
      <c r="AD47" s="3">
        <f t="shared" si="15"/>
        <v>104.45901124815479</v>
      </c>
    </row>
    <row r="48" spans="1:30" ht="43.5" customHeight="1" x14ac:dyDescent="0.25">
      <c r="A48" s="11">
        <v>39</v>
      </c>
      <c r="B48" s="12" t="s">
        <v>36</v>
      </c>
      <c r="C48" s="13">
        <v>808</v>
      </c>
      <c r="D48" s="14">
        <v>452186.12742999999</v>
      </c>
      <c r="E48" s="14">
        <v>443339.95600000001</v>
      </c>
      <c r="F48" s="3">
        <f t="shared" si="5"/>
        <v>-8846.1714299999876</v>
      </c>
      <c r="G48" s="3">
        <v>443339.95600000001</v>
      </c>
      <c r="H48" s="3">
        <f t="shared" si="6"/>
        <v>0</v>
      </c>
      <c r="I48" s="3">
        <v>443339.95600000001</v>
      </c>
      <c r="J48" s="3">
        <f t="shared" si="7"/>
        <v>0</v>
      </c>
      <c r="K48" s="3">
        <v>443339.95600000001</v>
      </c>
      <c r="L48" s="3">
        <f t="shared" si="8"/>
        <v>0</v>
      </c>
      <c r="M48" s="30">
        <v>443339.95600000001</v>
      </c>
      <c r="N48" s="3">
        <f t="shared" si="0"/>
        <v>0</v>
      </c>
      <c r="O48" s="30">
        <v>536042.63699999999</v>
      </c>
      <c r="P48" s="3">
        <f t="shared" si="1"/>
        <v>92702.680999999982</v>
      </c>
      <c r="Q48" s="3">
        <v>465662.50845999998</v>
      </c>
      <c r="R48" s="3">
        <f t="shared" si="9"/>
        <v>-70380.128540000005</v>
      </c>
      <c r="S48" s="15">
        <v>1160166.63228</v>
      </c>
      <c r="T48" s="3">
        <f t="shared" si="10"/>
        <v>694504.1238200001</v>
      </c>
      <c r="U48" s="2">
        <v>1178878.34449</v>
      </c>
      <c r="V48" s="3">
        <v>1178645.9656100001</v>
      </c>
      <c r="W48" s="3">
        <f t="shared" si="11"/>
        <v>232.37887999997474</v>
      </c>
      <c r="X48" s="3">
        <f t="shared" si="12"/>
        <v>99.980288137356482</v>
      </c>
      <c r="Y48" s="3">
        <f t="shared" si="16"/>
        <v>726692.21706000005</v>
      </c>
      <c r="Z48" s="3">
        <f t="shared" si="17"/>
        <v>260.70643767648414</v>
      </c>
      <c r="AA48" s="3">
        <f t="shared" si="13"/>
        <v>18711.712210000027</v>
      </c>
      <c r="AB48" s="3">
        <f t="shared" si="14"/>
        <v>101.61284695571938</v>
      </c>
      <c r="AC48" s="3">
        <f t="shared" si="18"/>
        <v>260.65504758158653</v>
      </c>
      <c r="AD48" s="3">
        <f t="shared" si="15"/>
        <v>101.59281717089929</v>
      </c>
    </row>
    <row r="49" spans="1:30" ht="88.5" customHeight="1" x14ac:dyDescent="0.25">
      <c r="A49" s="11">
        <v>40</v>
      </c>
      <c r="B49" s="12" t="s">
        <v>37</v>
      </c>
      <c r="C49" s="13">
        <v>809</v>
      </c>
      <c r="D49" s="14">
        <v>42939.510999999999</v>
      </c>
      <c r="E49" s="14">
        <v>42939.510999999999</v>
      </c>
      <c r="F49" s="3">
        <f t="shared" si="5"/>
        <v>0</v>
      </c>
      <c r="G49" s="3">
        <v>42939.510999999999</v>
      </c>
      <c r="H49" s="3">
        <f t="shared" si="6"/>
        <v>0</v>
      </c>
      <c r="I49" s="3">
        <v>42939.510999999999</v>
      </c>
      <c r="J49" s="3">
        <f t="shared" si="7"/>
        <v>0</v>
      </c>
      <c r="K49" s="3">
        <v>42939.510999999999</v>
      </c>
      <c r="L49" s="3">
        <f t="shared" si="8"/>
        <v>0</v>
      </c>
      <c r="M49" s="30">
        <v>42939.510999999999</v>
      </c>
      <c r="N49" s="3">
        <f t="shared" si="0"/>
        <v>0</v>
      </c>
      <c r="O49" s="30">
        <v>42939.510999999999</v>
      </c>
      <c r="P49" s="3">
        <f t="shared" si="1"/>
        <v>0</v>
      </c>
      <c r="Q49" s="3">
        <v>42939.510999999999</v>
      </c>
      <c r="R49" s="3">
        <f t="shared" si="9"/>
        <v>0</v>
      </c>
      <c r="S49" s="15">
        <v>42809.749200000006</v>
      </c>
      <c r="T49" s="3">
        <f t="shared" si="10"/>
        <v>-129.76179999999295</v>
      </c>
      <c r="U49" s="2">
        <v>51596.119989999999</v>
      </c>
      <c r="V49" s="3">
        <v>51588.885060000001</v>
      </c>
      <c r="W49" s="3">
        <f t="shared" si="11"/>
        <v>7.2349299999987124</v>
      </c>
      <c r="X49" s="3">
        <f t="shared" si="12"/>
        <v>99.985977763441511</v>
      </c>
      <c r="Y49" s="3">
        <f t="shared" si="16"/>
        <v>8656.6089900000006</v>
      </c>
      <c r="Z49" s="3">
        <f t="shared" si="17"/>
        <v>120.16000831961036</v>
      </c>
      <c r="AA49" s="3">
        <f t="shared" si="13"/>
        <v>8786.3707899999936</v>
      </c>
      <c r="AB49" s="3">
        <f t="shared" si="14"/>
        <v>120.52422860258194</v>
      </c>
      <c r="AC49" s="3">
        <f t="shared" si="18"/>
        <v>120.14315919899508</v>
      </c>
      <c r="AD49" s="3">
        <f t="shared" si="15"/>
        <v>120.50732841013698</v>
      </c>
    </row>
    <row r="50" spans="1:30" ht="75" x14ac:dyDescent="0.25">
      <c r="A50" s="11">
        <v>41</v>
      </c>
      <c r="B50" s="12" t="s">
        <v>42</v>
      </c>
      <c r="C50" s="13">
        <v>810</v>
      </c>
      <c r="D50" s="14">
        <v>8496801.6317400001</v>
      </c>
      <c r="E50" s="14">
        <v>8578212.8554100003</v>
      </c>
      <c r="F50" s="3">
        <f t="shared" si="5"/>
        <v>81411.22367000021</v>
      </c>
      <c r="G50" s="3">
        <v>8624914.8304099999</v>
      </c>
      <c r="H50" s="3">
        <f t="shared" si="6"/>
        <v>46701.974999999627</v>
      </c>
      <c r="I50" s="3">
        <v>8624914.8304099999</v>
      </c>
      <c r="J50" s="3">
        <f t="shared" si="7"/>
        <v>0</v>
      </c>
      <c r="K50" s="3">
        <v>8636314.8300000001</v>
      </c>
      <c r="L50" s="3">
        <f t="shared" si="8"/>
        <v>11399.999590000138</v>
      </c>
      <c r="M50" s="30">
        <v>8776292.4304099996</v>
      </c>
      <c r="N50" s="3">
        <f t="shared" si="0"/>
        <v>139977.60040999949</v>
      </c>
      <c r="O50" s="30">
        <v>8751623.8155000005</v>
      </c>
      <c r="P50" s="3">
        <f t="shared" si="1"/>
        <v>-24668.614909999073</v>
      </c>
      <c r="Q50" s="3">
        <v>8701684.3431399986</v>
      </c>
      <c r="R50" s="3">
        <f t="shared" si="9"/>
        <v>-49939.472360001877</v>
      </c>
      <c r="S50" s="15">
        <v>8701608.2089900002</v>
      </c>
      <c r="T50" s="3">
        <f t="shared" si="10"/>
        <v>-76.134149998426437</v>
      </c>
      <c r="U50" s="2">
        <v>8577801.6534700003</v>
      </c>
      <c r="V50" s="3">
        <v>8460770.1284300014</v>
      </c>
      <c r="W50" s="3">
        <f t="shared" si="11"/>
        <v>117031.52503999881</v>
      </c>
      <c r="X50" s="3">
        <f t="shared" si="12"/>
        <v>98.635646640387691</v>
      </c>
      <c r="Y50" s="3">
        <f t="shared" si="16"/>
        <v>81000.021730000153</v>
      </c>
      <c r="Z50" s="3">
        <f t="shared" si="17"/>
        <v>100.95330013857711</v>
      </c>
      <c r="AA50" s="3">
        <f t="shared" si="13"/>
        <v>-123806.55551999994</v>
      </c>
      <c r="AB50" s="3">
        <f t="shared" si="14"/>
        <v>98.577199150473234</v>
      </c>
      <c r="AC50" s="3">
        <f t="shared" si="18"/>
        <v>99.575940396496932</v>
      </c>
      <c r="AD50" s="3">
        <f t="shared" si="15"/>
        <v>97.232257822052034</v>
      </c>
    </row>
    <row r="51" spans="1:30" ht="50.25" customHeight="1" x14ac:dyDescent="0.25">
      <c r="A51" s="11">
        <v>42</v>
      </c>
      <c r="B51" s="17" t="s">
        <v>47</v>
      </c>
      <c r="C51" s="18">
        <v>811</v>
      </c>
      <c r="D51" s="14">
        <v>492246.8946</v>
      </c>
      <c r="E51" s="14">
        <v>492246.8946</v>
      </c>
      <c r="F51" s="3">
        <f t="shared" ref="F51:F52" si="19">E51-D51</f>
        <v>0</v>
      </c>
      <c r="G51" s="3">
        <v>492246.8946</v>
      </c>
      <c r="H51" s="3">
        <f t="shared" ref="H51:H52" si="20">G51-E51</f>
        <v>0</v>
      </c>
      <c r="I51" s="3">
        <v>492246.8946</v>
      </c>
      <c r="J51" s="3">
        <f t="shared" ref="J51:J52" si="21">I51-G51</f>
        <v>0</v>
      </c>
      <c r="K51" s="3">
        <v>492246.8946</v>
      </c>
      <c r="L51" s="3">
        <f t="shared" ref="L51:L52" si="22">K51-I51</f>
        <v>0</v>
      </c>
      <c r="M51" s="30">
        <v>492246.8946</v>
      </c>
      <c r="N51" s="3">
        <f t="shared" si="0"/>
        <v>0</v>
      </c>
      <c r="O51" s="30">
        <v>492246.8946</v>
      </c>
      <c r="P51" s="3">
        <f t="shared" si="1"/>
        <v>0</v>
      </c>
      <c r="Q51" s="3">
        <v>319943.47360000003</v>
      </c>
      <c r="R51" s="3">
        <f t="shared" si="9"/>
        <v>-172303.42099999997</v>
      </c>
      <c r="S51" s="15">
        <v>295656.20831000002</v>
      </c>
      <c r="T51" s="3">
        <f t="shared" si="10"/>
        <v>-24287.26529000001</v>
      </c>
      <c r="U51" s="2">
        <v>299993.88931</v>
      </c>
      <c r="V51" s="3">
        <v>289229.30516000005</v>
      </c>
      <c r="W51" s="3">
        <f t="shared" si="11"/>
        <v>10764.584149999951</v>
      </c>
      <c r="X51" s="3">
        <f t="shared" si="12"/>
        <v>96.41173219402603</v>
      </c>
      <c r="Y51" s="3">
        <f t="shared" si="16"/>
        <v>-192253.00529</v>
      </c>
      <c r="Z51" s="3">
        <f t="shared" si="17"/>
        <v>60.943785039776664</v>
      </c>
      <c r="AA51" s="3">
        <f t="shared" si="13"/>
        <v>4337.6809999999823</v>
      </c>
      <c r="AB51" s="3">
        <f t="shared" si="14"/>
        <v>101.46713678863522</v>
      </c>
      <c r="AC51" s="3">
        <f t="shared" si="18"/>
        <v>58.756958821452365</v>
      </c>
      <c r="AD51" s="3">
        <f t="shared" si="15"/>
        <v>97.826224185605042</v>
      </c>
    </row>
    <row r="52" spans="1:30" ht="49.5" customHeight="1" x14ac:dyDescent="0.25">
      <c r="A52" s="11">
        <v>43</v>
      </c>
      <c r="B52" s="12" t="s">
        <v>45</v>
      </c>
      <c r="C52" s="18">
        <v>812</v>
      </c>
      <c r="D52" s="14">
        <v>441607.19673999998</v>
      </c>
      <c r="E52" s="14">
        <v>1132156.6314000001</v>
      </c>
      <c r="F52" s="3">
        <f t="shared" si="19"/>
        <v>690549.43466000003</v>
      </c>
      <c r="G52" s="3">
        <v>1138886.5103199999</v>
      </c>
      <c r="H52" s="3">
        <f t="shared" si="20"/>
        <v>6729.8789199998137</v>
      </c>
      <c r="I52" s="3">
        <v>1138886.5103199999</v>
      </c>
      <c r="J52" s="3">
        <f t="shared" si="21"/>
        <v>0</v>
      </c>
      <c r="K52" s="3">
        <v>1138886.5103199999</v>
      </c>
      <c r="L52" s="3">
        <f t="shared" si="22"/>
        <v>0</v>
      </c>
      <c r="M52" s="30">
        <v>1138886.5103199999</v>
      </c>
      <c r="N52" s="3">
        <f t="shared" si="0"/>
        <v>0</v>
      </c>
      <c r="O52" s="30">
        <v>1138886.5103199999</v>
      </c>
      <c r="P52" s="3">
        <f t="shared" si="1"/>
        <v>0</v>
      </c>
      <c r="Q52" s="3">
        <v>1088365.30278</v>
      </c>
      <c r="R52" s="3">
        <f t="shared" si="9"/>
        <v>-50521.207539999858</v>
      </c>
      <c r="S52" s="15">
        <v>1077540.0927800001</v>
      </c>
      <c r="T52" s="3">
        <f t="shared" si="10"/>
        <v>-10825.209999999963</v>
      </c>
      <c r="U52" s="2">
        <v>1154357.5945000001</v>
      </c>
      <c r="V52" s="3">
        <v>1059136.24566</v>
      </c>
      <c r="W52" s="3">
        <f t="shared" si="11"/>
        <v>95221.348840000108</v>
      </c>
      <c r="X52" s="3">
        <f t="shared" si="12"/>
        <v>91.751139396172604</v>
      </c>
      <c r="Y52" s="3">
        <f t="shared" si="16"/>
        <v>712750.39776000008</v>
      </c>
      <c r="Z52" s="3">
        <f t="shared" si="17"/>
        <v>261.39918077006297</v>
      </c>
      <c r="AA52" s="3">
        <f t="shared" si="13"/>
        <v>76817.501720000058</v>
      </c>
      <c r="AB52" s="3">
        <f t="shared" si="14"/>
        <v>107.12896923601375</v>
      </c>
      <c r="AC52" s="3">
        <f t="shared" si="18"/>
        <v>239.83672672879365</v>
      </c>
      <c r="AD52" s="3">
        <f t="shared" si="15"/>
        <v>98.292049897417826</v>
      </c>
    </row>
    <row r="53" spans="1:30" x14ac:dyDescent="0.25">
      <c r="A53" s="19"/>
      <c r="B53" s="20" t="s">
        <v>40</v>
      </c>
      <c r="C53" s="21"/>
      <c r="D53" s="22">
        <f t="shared" ref="D53:V53" si="23">SUM(D9:D52)</f>
        <v>230070543.73569006</v>
      </c>
      <c r="E53" s="22">
        <f t="shared" si="23"/>
        <v>238769182.66890004</v>
      </c>
      <c r="F53" s="22">
        <f t="shared" si="23"/>
        <v>8698638.9332100004</v>
      </c>
      <c r="G53" s="22">
        <f t="shared" si="23"/>
        <v>239047013.83954006</v>
      </c>
      <c r="H53" s="22">
        <f t="shared" si="23"/>
        <v>277831.17064000468</v>
      </c>
      <c r="I53" s="22">
        <f t="shared" si="23"/>
        <v>239047013.83954006</v>
      </c>
      <c r="J53" s="22">
        <f t="shared" si="23"/>
        <v>0</v>
      </c>
      <c r="K53" s="22">
        <f t="shared" ref="K53" si="24">SUM(K9:K52)</f>
        <v>238504275.81815001</v>
      </c>
      <c r="L53" s="22">
        <f t="shared" si="23"/>
        <v>-542738.02139000245</v>
      </c>
      <c r="M53" s="22">
        <f t="shared" si="23"/>
        <v>238504275.81826004</v>
      </c>
      <c r="N53" s="22">
        <f t="shared" si="0"/>
        <v>1.1003017425537109E-4</v>
      </c>
      <c r="O53" s="22">
        <f t="shared" si="23"/>
        <v>238455299.81487</v>
      </c>
      <c r="P53" s="22">
        <f t="shared" si="23"/>
        <v>-48976.003389991325</v>
      </c>
      <c r="Q53" s="22">
        <f t="shared" si="23"/>
        <v>240685245.95974004</v>
      </c>
      <c r="R53" s="22">
        <f t="shared" si="9"/>
        <v>2229946.1448700428</v>
      </c>
      <c r="S53" s="22">
        <f t="shared" si="23"/>
        <v>244929919.40439999</v>
      </c>
      <c r="T53" s="22">
        <f t="shared" si="23"/>
        <v>4244673.4446600163</v>
      </c>
      <c r="U53" s="22">
        <f>SUM(U9:U52)</f>
        <v>245684257.18634996</v>
      </c>
      <c r="V53" s="22">
        <f t="shared" si="23"/>
        <v>236994680.05314991</v>
      </c>
      <c r="W53" s="22">
        <f t="shared" si="11"/>
        <v>8689577.1332000494</v>
      </c>
      <c r="X53" s="22">
        <f t="shared" si="12"/>
        <v>96.463111949981766</v>
      </c>
      <c r="Y53" s="22">
        <f t="shared" si="16"/>
        <v>15613713.450659901</v>
      </c>
      <c r="Z53" s="22">
        <f t="shared" si="17"/>
        <v>106.78648956843308</v>
      </c>
      <c r="AA53" s="22">
        <f t="shared" si="13"/>
        <v>754337.78194996715</v>
      </c>
      <c r="AB53" s="22">
        <f t="shared" si="14"/>
        <v>100.30798106812932</v>
      </c>
      <c r="AC53" s="22">
        <f t="shared" si="18"/>
        <v>103.00957097985321</v>
      </c>
      <c r="AD53" s="22">
        <f t="shared" si="15"/>
        <v>96.760200072516128</v>
      </c>
    </row>
    <row r="54" spans="1:30" x14ac:dyDescent="0.25">
      <c r="M54" s="24"/>
      <c r="N54" s="24"/>
      <c r="P54" s="24"/>
    </row>
    <row r="55" spans="1:30" x14ac:dyDescent="0.25">
      <c r="K55" s="25"/>
      <c r="T55" s="24"/>
    </row>
    <row r="56" spans="1:30" x14ac:dyDescent="0.25">
      <c r="S56" s="26"/>
      <c r="T56" s="27"/>
      <c r="U56" s="28"/>
      <c r="V56" s="29"/>
    </row>
    <row r="57" spans="1:30" x14ac:dyDescent="0.25">
      <c r="L57" s="24"/>
    </row>
  </sheetData>
  <autoFilter ref="A8:V53"/>
  <mergeCells count="13">
    <mergeCell ref="AC1:AD1"/>
    <mergeCell ref="C3:W3"/>
    <mergeCell ref="A4:B4"/>
    <mergeCell ref="D5:T7"/>
    <mergeCell ref="A5:A8"/>
    <mergeCell ref="B5:B8"/>
    <mergeCell ref="C5:C8"/>
    <mergeCell ref="Y7:Z7"/>
    <mergeCell ref="AA7:AB7"/>
    <mergeCell ref="Y6:AB6"/>
    <mergeCell ref="AC6:AD7"/>
    <mergeCell ref="Y5:AD5"/>
    <mergeCell ref="U5:X7"/>
  </mergeCells>
  <pageMargins left="0.70866141732283472" right="0.70866141732283472" top="0.74803149606299213" bottom="0.74803149606299213" header="0.31496062992125984" footer="0.31496062992125984"/>
  <pageSetup paperSize="8" scale="3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Алевтина А. Белокурова</dc:creator>
  <cp:lastModifiedBy>Вероника Аркадьевна Каплюк</cp:lastModifiedBy>
  <cp:lastPrinted>2025-05-29T22:36:14Z</cp:lastPrinted>
  <dcterms:created xsi:type="dcterms:W3CDTF">2021-01-14T05:54:37Z</dcterms:created>
  <dcterms:modified xsi:type="dcterms:W3CDTF">2025-05-29T22:36:21Z</dcterms:modified>
</cp:coreProperties>
</file>